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.DESKTOP-OPVKS8F\Documents\OBJETIVOS Y METAS\"/>
    </mc:Choice>
  </mc:AlternateContent>
  <bookViews>
    <workbookView xWindow="0" yWindow="0" windowWidth="23040" windowHeight="8616"/>
  </bookViews>
  <sheets>
    <sheet name="222 08 04 017 06" sheetId="192" r:id="rId1"/>
  </sheets>
  <definedNames>
    <definedName name="_xlnm.Print_Area" localSheetId="0">'222 08 04 017 06'!$A$1:$X$28</definedName>
  </definedNames>
  <calcPr calcId="162913"/>
</workbook>
</file>

<file path=xl/calcChain.xml><?xml version="1.0" encoding="utf-8"?>
<calcChain xmlns="http://schemas.openxmlformats.org/spreadsheetml/2006/main">
  <c r="V19" i="192" l="1"/>
  <c r="V20" i="192"/>
  <c r="V21" i="192"/>
  <c r="V22" i="192"/>
  <c r="V23" i="192"/>
  <c r="V24" i="192"/>
  <c r="V18" i="192"/>
  <c r="Q26" i="192" l="1"/>
  <c r="V26" i="192" s="1"/>
  <c r="X26" i="192" s="1"/>
  <c r="P26" i="192"/>
  <c r="O26" i="192"/>
  <c r="N26" i="192"/>
  <c r="M26" i="192"/>
  <c r="L26" i="192"/>
  <c r="K26" i="192"/>
  <c r="J26" i="192"/>
  <c r="R26" i="192"/>
  <c r="E26" i="192"/>
  <c r="S25" i="192"/>
  <c r="R25" i="192"/>
  <c r="T25" i="192" s="1"/>
  <c r="I25" i="192"/>
  <c r="H25" i="192"/>
  <c r="S24" i="192"/>
  <c r="R24" i="192"/>
  <c r="I24" i="192"/>
  <c r="H24" i="192"/>
  <c r="S23" i="192"/>
  <c r="R23" i="192"/>
  <c r="I23" i="192"/>
  <c r="H23" i="192"/>
  <c r="S22" i="192"/>
  <c r="T22" i="192" s="1"/>
  <c r="R22" i="192"/>
  <c r="I22" i="192"/>
  <c r="H22" i="192"/>
  <c r="S21" i="192"/>
  <c r="R21" i="192"/>
  <c r="I21" i="192"/>
  <c r="H21" i="192"/>
  <c r="S20" i="192"/>
  <c r="R20" i="192"/>
  <c r="T20" i="192" s="1"/>
  <c r="I20" i="192"/>
  <c r="H20" i="192"/>
  <c r="S19" i="192"/>
  <c r="R19" i="192"/>
  <c r="I19" i="192"/>
  <c r="H19" i="192"/>
  <c r="S18" i="192"/>
  <c r="T18" i="192" s="1"/>
  <c r="R18" i="192"/>
  <c r="I18" i="192"/>
  <c r="H18" i="192"/>
  <c r="H26" i="192" s="1"/>
  <c r="F22" i="192"/>
  <c r="F21" i="192"/>
  <c r="F20" i="192"/>
  <c r="W20" i="192" s="1"/>
  <c r="X20" i="192" s="1"/>
  <c r="F18" i="192"/>
  <c r="F23" i="192"/>
  <c r="F19" i="192"/>
  <c r="W26" i="192"/>
  <c r="G21" i="192"/>
  <c r="W21" i="192" s="1"/>
  <c r="X21" i="192" s="1"/>
  <c r="G20" i="192"/>
  <c r="F24" i="192"/>
  <c r="G23" i="192"/>
  <c r="W23" i="192" s="1"/>
  <c r="X23" i="192" s="1"/>
  <c r="G18" i="192"/>
  <c r="W18" i="192" s="1"/>
  <c r="X18" i="192" s="1"/>
  <c r="G19" i="192"/>
  <c r="W19" i="192"/>
  <c r="X19" i="192" s="1"/>
  <c r="G24" i="192"/>
  <c r="W24" i="192"/>
  <c r="X24" i="192"/>
  <c r="G22" i="192"/>
  <c r="W22" i="192"/>
  <c r="X22" i="192"/>
  <c r="T24" i="192" l="1"/>
  <c r="T23" i="192"/>
  <c r="T21" i="192"/>
  <c r="I26" i="192"/>
  <c r="T19" i="192"/>
  <c r="S26" i="192"/>
  <c r="T26" i="192" s="1"/>
</calcChain>
</file>

<file path=xl/sharedStrings.xml><?xml version="1.0" encoding="utf-8"?>
<sst xmlns="http://schemas.openxmlformats.org/spreadsheetml/2006/main" count="75" uniqueCount="61">
  <si>
    <t>OBJETIVOS Y METAS</t>
  </si>
  <si>
    <t>Dependencia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</si>
  <si>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</si>
  <si>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</si>
  <si>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</si>
  <si>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</si>
  <si>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</si>
  <si>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</si>
  <si>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</si>
  <si>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</si>
  <si>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</si>
  <si>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</si>
  <si>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</si>
  <si>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</si>
  <si>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</si>
  <si>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</si>
  <si>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</si>
  <si>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</si>
  <si>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</si>
  <si>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</si>
  <si>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</si>
  <si>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</si>
  <si>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</si>
  <si>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</si>
  <si>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</si>
  <si>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</si>
  <si>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</si>
  <si>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</si>
  <si>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</si>
  <si>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</si>
  <si>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</si>
  <si>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INDICADORES DE RESULTADOS 2023</t>
  </si>
  <si>
    <t>DEL 01 DE  ENERO  AL 31 DE MARZO DE 2023</t>
  </si>
  <si>
    <t>DEL 01 DE  ENERO  AL 30 DE JUNIO DE 2023</t>
  </si>
  <si>
    <t>DEL 01 DE  ENERO  AL 30 DE SEPTIEMBRE DE 2023</t>
  </si>
  <si>
    <t>DEL 01 DE  ENERO AL 31 DE  DICIEMBRE DE 2023</t>
  </si>
  <si>
    <t>DOCTO.</t>
  </si>
  <si>
    <t>EXPEDIENTE</t>
  </si>
  <si>
    <t>AUDIENCIA</t>
  </si>
  <si>
    <t>Función</t>
  </si>
  <si>
    <t xml:space="preserve"> </t>
  </si>
  <si>
    <t>SubPrograma</t>
  </si>
  <si>
    <t>Unidad Resp.</t>
  </si>
  <si>
    <t>ACCIONES</t>
  </si>
  <si>
    <t>Desarrollo Comunitario</t>
  </si>
  <si>
    <t>DIR. GRAL DE INFRAEST. URB. Y ECOLO</t>
  </si>
  <si>
    <t>PLANEACION Y EJECUCION DEL DESARROLLO URBANO</t>
  </si>
  <si>
    <t>DIR. DE OBRAS PUBLICAS</t>
  </si>
  <si>
    <t>ADMINISTRACION DE OBRAS PUBLICAS</t>
  </si>
  <si>
    <t>EJECUTAR Y SUPERVISAR LAS OBRAS PUBLICAS DIRECTAS Y CONVENIDAS EFICAZ Y EFICIENTEMENTE A FIN DE CUMPLIR CON LOS PROGRAMAS DE INVERSION PREVISTOS Y AJUSTARSE A LOS OBJETIVOS, METAS Y PREVISIONES DE RECURSOS ESTABLECIDOS EN LOS PRESUPUESTOS DE EGRESOS.</t>
  </si>
  <si>
    <t>INTEGRACION DE LOS EXPEDIENTES TECNICOS NECESARIOS PARA LA PROGRAMACION Y EJECUCION DE LAS OBRAS PUBLICAS EN EL MUNICIPIO</t>
  </si>
  <si>
    <t>REALIZAR LAS EVALUACIONES TECNICAS Y LEVANTAMIENTOS FISICOS NECESARIOS PARA LA ELABORACION DE PROYECTOS Y PRESUPUESTOS DE LAS OBRAS PUBLICAS</t>
  </si>
  <si>
    <t>EVALUACIONES</t>
  </si>
  <si>
    <t>ATENDER EL DESPACHO MEDIANTE AUDIENCIAS A SOLICITANTES DE OBRAS, CONTRATISTAS, FUNCIONARIOS ESTATALES Y MUNICIPALES EN ASUNTOS RELACIONADOS CON EL AREA DE RESPONSABILIDAD</t>
  </si>
  <si>
    <t>ELABORACION DE INFORMES TRIMESTRALES FINANCIEROS DE OBRAS EJECUTADAS QUE PERMITAN MOSTRAR EL AVANCE DEL GASTO EJERCIDO Y AVANCE FISICO DE CADA UNA DE LAS OBRAS</t>
  </si>
  <si>
    <t>EJECUCION, SUPERVISION Y CONTROL DE LA OBRA PUBLICA MUNICIPAL CONTRATADA Y POR ADMINISTRACION DIRECTA</t>
  </si>
  <si>
    <t>OBRAS</t>
  </si>
  <si>
    <t>REALIZAR ACCIONES DE MANTENIMIENTO Y CONSERVACION DE VIALIDADES URBANAS Y RURALES</t>
  </si>
  <si>
    <t>REALIZAR ACCIONES DE MANTENIMIENTO Y CONSERVACION DE PARQUES, JARDINES, MONUMENTOS, ESCUELAS, EDIFICIOS PUBLICOS VIALIDADES EN COORDINACION CON SERVICIOS PUBLICOS Y RUTAS URBANAS.</t>
  </si>
  <si>
    <t>PROYECTOS DE INFRAESTRUCTURA HIDROSANITARIA SE INCLUYERON  ENLOS CONTRATOS DE PAVIMENTACION</t>
  </si>
  <si>
    <t>TRABAJOS PLAZA 3 PRESIDENTES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</si>
</sst>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6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6" fillId="0" borderId="0"/>
    <xf numFmtId="0" fontId="2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5" fillId="20" borderId="9" applyNumberFormat="0" applyAlignment="0" applyProtection="0"/>
    <xf numFmtId="0" fontId="16" fillId="21" borderId="10" applyNumberFormat="0" applyAlignment="0" applyProtection="0"/>
    <xf numFmtId="0" fontId="17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25" borderId="0" applyNumberFormat="0" applyBorder="0" applyAlignment="0" applyProtection="0"/>
    <xf numFmtId="0" fontId="19" fillId="14" borderId="9" applyNumberFormat="0" applyAlignment="0" applyProtection="0"/>
    <xf numFmtId="0" fontId="20" fillId="7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12" applyNumberFormat="0" applyFont="0" applyAlignment="0" applyProtection="0"/>
    <xf numFmtId="0" fontId="22" fillId="20" borderId="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18" fillId="0" borderId="14" applyNumberFormat="0" applyFill="0" applyAlignment="0" applyProtection="0"/>
    <xf numFmtId="0" fontId="27" fillId="0" borderId="15" applyNumberFormat="0" applyFill="0" applyAlignment="0" applyProtection="0"/>
  </cellStyleXfs>
  <cellXfs count="50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0" fontId="5" fillId="2" borderId="4" xfId="0" applyNumberFormat="1" applyFont="1" applyFill="1" applyBorder="1" applyAlignment="1" applyProtection="1">
      <alignment horizontal="center" vertical="center" wrapText="1"/>
    </xf>
    <xf numFmtId="165" fontId="4" fillId="3" borderId="2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64" fontId="4" fillId="0" borderId="3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5" fontId="4" fillId="0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/>
    </xf>
    <xf numFmtId="165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3" xfId="0" applyNumberFormat="1" applyFont="1" applyFill="1" applyBorder="1" applyAlignment="1" applyProtection="1">
      <alignment horizontal="center" vertical="center"/>
    </xf>
    <xf numFmtId="0" fontId="4" fillId="4" borderId="2" xfId="0" applyNumberFormat="1" applyFont="1" applyFill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/>
    <xf numFmtId="167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3" fontId="4" fillId="0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65" fontId="4" fillId="5" borderId="2" xfId="0" applyNumberFormat="1" applyFont="1" applyFill="1" applyBorder="1" applyAlignment="1" applyProtection="1">
      <alignment horizontal="center" vertical="center"/>
    </xf>
    <xf numFmtId="165" fontId="4" fillId="4" borderId="2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/>
    </xf>
    <xf numFmtId="165" fontId="4" fillId="3" borderId="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165" fontId="3" fillId="3" borderId="5" xfId="0" applyNumberFormat="1" applyFont="1" applyFill="1" applyBorder="1" applyAlignment="1" applyProtection="1">
      <alignment horizontal="center" vertical="center"/>
    </xf>
    <xf numFmtId="165" fontId="3" fillId="3" borderId="7" xfId="0" applyNumberFormat="1" applyFont="1" applyFill="1" applyBorder="1" applyAlignment="1" applyProtection="1">
      <alignment horizontal="center" vertical="center"/>
    </xf>
    <xf numFmtId="165" fontId="3" fillId="3" borderId="6" xfId="0" applyNumberFormat="1" applyFont="1" applyFill="1" applyBorder="1" applyAlignment="1" applyProtection="1">
      <alignment horizontal="center" vertical="center"/>
    </xf>
    <xf numFmtId="0" fontId="4" fillId="3" borderId="5" xfId="0" applyNumberFormat="1" applyFont="1" applyFill="1" applyBorder="1" applyAlignment="1" applyProtection="1">
      <alignment horizontal="justify" vertical="center" wrapText="1"/>
    </xf>
    <xf numFmtId="0" fontId="4" fillId="3" borderId="6" xfId="0" applyNumberFormat="1" applyFont="1" applyFill="1" applyBorder="1" applyAlignment="1" applyProtection="1">
      <alignment horizontal="justify" vertical="center" wrapText="1"/>
    </xf>
    <xf numFmtId="165" fontId="28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51">
    <cellStyle name="20% - Énfasis1 2" xfId="12"/>
    <cellStyle name="20% - Énfasis2 2" xfId="13"/>
    <cellStyle name="20% - Énfasis3 2" xfId="14"/>
    <cellStyle name="20% - Énfasis4 2" xfId="15"/>
    <cellStyle name="20% - Énfasis5 2" xfId="16"/>
    <cellStyle name="20% - Énfasis6 2" xfId="17"/>
    <cellStyle name="40% - Énfasis1 2" xfId="18"/>
    <cellStyle name="40% - Énfasis2 2" xfId="19"/>
    <cellStyle name="40% - Énfasis3 2" xfId="20"/>
    <cellStyle name="40% - Énfasis4 2" xfId="21"/>
    <cellStyle name="40% - Énfasis5 2" xfId="22"/>
    <cellStyle name="40% - Énfasis6 2" xfId="23"/>
    <cellStyle name="60% - Énfasis1 2" xfId="24"/>
    <cellStyle name="60% - Énfasis2 2" xfId="25"/>
    <cellStyle name="60% - Énfasis3 2" xfId="26"/>
    <cellStyle name="60% - Énfasis4 2" xfId="27"/>
    <cellStyle name="60% - Énfasis5 2" xfId="28"/>
    <cellStyle name="60% - Énfasis6 2" xfId="29"/>
    <cellStyle name="Cálculo 2" xfId="30"/>
    <cellStyle name="Celda de comprobación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Incorrecto 2" xfId="41"/>
    <cellStyle name="Millares 2" xfId="1"/>
    <cellStyle name="Millares 3" xfId="10"/>
    <cellStyle name="Millares 4" xfId="11"/>
    <cellStyle name="Neutral 2" xfId="42"/>
    <cellStyle name="Normal" xfId="0" builtinId="0"/>
    <cellStyle name="Normal 11" xfId="2"/>
    <cellStyle name="Normal 2" xfId="3"/>
    <cellStyle name="Normal 2 2" xfId="4"/>
    <cellStyle name="Normal 3" xfId="5"/>
    <cellStyle name="Normal 4" xfId="6"/>
    <cellStyle name="Notas 2" xfId="43"/>
    <cellStyle name="Porcentaje 2" xfId="7"/>
    <cellStyle name="Porcentaje 2 2" xfId="8"/>
    <cellStyle name="Porcentaje 3" xfId="9"/>
    <cellStyle name="Salida 2" xfId="44"/>
    <cellStyle name="Texto de advertencia 2" xfId="45"/>
    <cellStyle name="Texto explicativo 2" xfId="46"/>
    <cellStyle name="Título 2 2" xfId="48"/>
    <cellStyle name="Título 3 2" xfId="49"/>
    <cellStyle name="Título 4" xfId="47"/>
    <cellStyle name="Total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topLeftCell="A22" workbookViewId="0">
      <selection activeCell="R40" sqref="R40"/>
    </sheetView>
  </sheetViews>
  <sheetFormatPr baseColWidth="10" defaultColWidth="11.44140625" defaultRowHeight="13.8" x14ac:dyDescent="0.3"/>
  <cols>
    <col min="1" max="1" width="7.33203125" style="13" customWidth="1"/>
    <col min="2" max="2" width="6.33203125" style="13" customWidth="1"/>
    <col min="3" max="3" width="31.5546875" style="13" customWidth="1"/>
    <col min="4" max="4" width="12.33203125" style="13" customWidth="1"/>
    <col min="5" max="5" width="11.33203125" style="13" customWidth="1"/>
    <col min="6" max="6" width="14.5546875" style="13" hidden="1" customWidth="1"/>
    <col min="7" max="7" width="13.5546875" style="13" hidden="1" customWidth="1"/>
    <col min="8" max="8" width="10.44140625" style="13" hidden="1" customWidth="1"/>
    <col min="9" max="14" width="9.33203125" style="13" hidden="1" customWidth="1"/>
    <col min="15" max="15" width="8.6640625" style="13" hidden="1" customWidth="1"/>
    <col min="16" max="20" width="9.33203125" style="13" customWidth="1"/>
    <col min="21" max="21" width="14" style="13" customWidth="1"/>
    <col min="22" max="22" width="7" style="13" customWidth="1"/>
    <col min="23" max="23" width="7.6640625" style="13" customWidth="1"/>
    <col min="24" max="24" width="7.44140625" style="13" customWidth="1"/>
    <col min="25" max="16384" width="11.44140625" style="13"/>
  </cols>
  <sheetData>
    <row r="1" spans="1:24" x14ac:dyDescent="0.3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4.25" customHeight="1" x14ac:dyDescent="0.3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idden="1" x14ac:dyDescent="0.3">
      <c r="A4" s="32" t="s">
        <v>32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4" hidden="1" x14ac:dyDescent="0.3">
      <c r="A5" s="32" t="s">
        <v>33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4" hidden="1" x14ac:dyDescent="0.3">
      <c r="A6" s="32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</row>
    <row r="7" spans="1:24" x14ac:dyDescent="0.3">
      <c r="A7" s="32" t="s">
        <v>35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</row>
    <row r="8" spans="1:24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3">
      <c r="A9" s="20" t="s">
        <v>39</v>
      </c>
      <c r="B9" s="21">
        <v>222</v>
      </c>
      <c r="C9" s="22" t="s">
        <v>44</v>
      </c>
      <c r="D9" s="2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x14ac:dyDescent="0.3">
      <c r="A10" s="20" t="s">
        <v>1</v>
      </c>
      <c r="B10" s="21">
        <v>8</v>
      </c>
      <c r="C10" s="22" t="s">
        <v>45</v>
      </c>
      <c r="D10" s="24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</row>
    <row r="11" spans="1:24" x14ac:dyDescent="0.3">
      <c r="A11" s="20" t="s">
        <v>42</v>
      </c>
      <c r="B11" s="21">
        <v>4</v>
      </c>
      <c r="C11" s="22" t="s">
        <v>47</v>
      </c>
      <c r="D11" s="24"/>
      <c r="E11" s="1"/>
      <c r="F11" s="1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</row>
    <row r="12" spans="1:24" x14ac:dyDescent="0.3">
      <c r="A12" s="20" t="s">
        <v>4</v>
      </c>
      <c r="B12" s="23">
        <v>17</v>
      </c>
      <c r="C12" s="22" t="s">
        <v>46</v>
      </c>
      <c r="D12" s="24"/>
      <c r="E12" s="1"/>
      <c r="F12" s="1"/>
      <c r="G12" s="1"/>
      <c r="H12" s="1"/>
      <c r="I12" s="1"/>
      <c r="J12" s="1"/>
      <c r="K12" s="1"/>
      <c r="L12" s="5"/>
      <c r="M12" s="5"/>
      <c r="N12" s="5"/>
      <c r="O12" s="5"/>
      <c r="P12" s="5"/>
      <c r="Q12" s="5"/>
    </row>
    <row r="13" spans="1:24" x14ac:dyDescent="0.3">
      <c r="A13" s="20" t="s">
        <v>41</v>
      </c>
      <c r="B13" s="21">
        <v>6</v>
      </c>
      <c r="C13" s="22" t="s">
        <v>48</v>
      </c>
      <c r="D13" s="24"/>
      <c r="E13" s="1"/>
      <c r="F13" s="1"/>
      <c r="G13" s="1"/>
      <c r="H13" s="1"/>
      <c r="I13" s="1"/>
      <c r="J13" s="1"/>
      <c r="K13" s="1"/>
      <c r="L13" s="5"/>
      <c r="M13" s="5"/>
      <c r="N13" s="5"/>
      <c r="O13" s="5"/>
      <c r="P13" s="5"/>
      <c r="Q13" s="5"/>
    </row>
    <row r="14" spans="1:2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5"/>
      <c r="N14" s="5"/>
      <c r="O14" s="5"/>
      <c r="P14" s="5"/>
      <c r="Q14" s="5"/>
    </row>
    <row r="15" spans="1:24" ht="32.4" customHeight="1" x14ac:dyDescent="0.3">
      <c r="A15" s="33" t="s">
        <v>49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12.75" customHeight="1" x14ac:dyDescent="0.3">
      <c r="A16" s="34" t="s">
        <v>2</v>
      </c>
      <c r="B16" s="35"/>
      <c r="C16" s="36"/>
      <c r="D16" s="37" t="s">
        <v>5</v>
      </c>
      <c r="E16" s="37" t="s">
        <v>14</v>
      </c>
      <c r="F16" s="39" t="s">
        <v>15</v>
      </c>
      <c r="G16" s="40"/>
      <c r="H16" s="39" t="s">
        <v>16</v>
      </c>
      <c r="I16" s="40"/>
      <c r="J16" s="34" t="s">
        <v>10</v>
      </c>
      <c r="K16" s="36"/>
      <c r="L16" s="34" t="s">
        <v>6</v>
      </c>
      <c r="M16" s="36"/>
      <c r="N16" s="34" t="s">
        <v>9</v>
      </c>
      <c r="O16" s="36"/>
      <c r="P16" s="34" t="s">
        <v>11</v>
      </c>
      <c r="Q16" s="36"/>
      <c r="R16" s="41" t="s">
        <v>24</v>
      </c>
      <c r="S16" s="41"/>
      <c r="T16" s="41"/>
      <c r="U16" s="42" t="s">
        <v>25</v>
      </c>
      <c r="V16" s="39" t="s">
        <v>27</v>
      </c>
      <c r="W16" s="43"/>
      <c r="X16" s="40"/>
    </row>
    <row r="17" spans="1:30" ht="20.25" customHeight="1" x14ac:dyDescent="0.3">
      <c r="A17" s="2" t="s">
        <v>13</v>
      </c>
      <c r="B17" s="41" t="s">
        <v>3</v>
      </c>
      <c r="C17" s="41"/>
      <c r="D17" s="38"/>
      <c r="E17" s="38"/>
      <c r="F17" s="6" t="s">
        <v>17</v>
      </c>
      <c r="G17" s="6" t="s">
        <v>18</v>
      </c>
      <c r="H17" s="6" t="s">
        <v>19</v>
      </c>
      <c r="I17" s="6" t="s">
        <v>20</v>
      </c>
      <c r="J17" s="3" t="s">
        <v>7</v>
      </c>
      <c r="K17" s="3" t="s">
        <v>8</v>
      </c>
      <c r="L17" s="3" t="s">
        <v>7</v>
      </c>
      <c r="M17" s="3" t="s">
        <v>8</v>
      </c>
      <c r="N17" s="3" t="s">
        <v>7</v>
      </c>
      <c r="O17" s="3" t="s">
        <v>8</v>
      </c>
      <c r="P17" s="3" t="s">
        <v>7</v>
      </c>
      <c r="Q17" s="3" t="s">
        <v>8</v>
      </c>
      <c r="R17" s="3" t="s">
        <v>7</v>
      </c>
      <c r="S17" s="3" t="s">
        <v>8</v>
      </c>
      <c r="T17" s="3" t="s">
        <v>26</v>
      </c>
      <c r="U17" s="42"/>
      <c r="V17" s="6" t="s">
        <v>28</v>
      </c>
      <c r="W17" s="6" t="s">
        <v>29</v>
      </c>
      <c r="X17" s="6" t="s">
        <v>30</v>
      </c>
    </row>
    <row r="18" spans="1:30" ht="50.4" customHeight="1" x14ac:dyDescent="0.3">
      <c r="A18" s="7">
        <v>1</v>
      </c>
      <c r="B18" s="47" t="s">
        <v>50</v>
      </c>
      <c r="C18" s="48"/>
      <c r="D18" s="10" t="s">
        <v>37</v>
      </c>
      <c r="E18" s="10">
        <v>8</v>
      </c>
      <c r="F18" s="12">
        <f>$F$26*E18/100</f>
        <v>0</v>
      </c>
      <c r="G18" s="12">
        <f>$G$26*E18/100</f>
        <v>0</v>
      </c>
      <c r="H18" s="28">
        <f>J18+L18+N18+P18</f>
        <v>45</v>
      </c>
      <c r="I18" s="28">
        <f>K18+M18+O18+Q18</f>
        <v>28</v>
      </c>
      <c r="J18" s="7">
        <v>5</v>
      </c>
      <c r="K18" s="14">
        <v>5</v>
      </c>
      <c r="L18" s="7">
        <v>10</v>
      </c>
      <c r="M18" s="4">
        <v>5</v>
      </c>
      <c r="N18" s="27">
        <v>15</v>
      </c>
      <c r="O18" s="4">
        <v>13</v>
      </c>
      <c r="P18" s="30">
        <v>15</v>
      </c>
      <c r="Q18" s="4">
        <v>5</v>
      </c>
      <c r="R18" s="18">
        <f>J18+L18+N18+P18</f>
        <v>45</v>
      </c>
      <c r="S18" s="18">
        <f>K18+M18+O18+Q18</f>
        <v>28</v>
      </c>
      <c r="T18" s="18">
        <f>S18-R18</f>
        <v>-17</v>
      </c>
      <c r="U18" s="49" t="s">
        <v>59</v>
      </c>
      <c r="V18" s="4">
        <f>Q18/P18*100</f>
        <v>33.333333333333329</v>
      </c>
      <c r="W18" s="4" t="e">
        <f>G18/F18*100</f>
        <v>#DIV/0!</v>
      </c>
      <c r="X18" s="4" t="e">
        <f>W18/V18*100</f>
        <v>#DIV/0!</v>
      </c>
    </row>
    <row r="19" spans="1:30" ht="50.4" customHeight="1" x14ac:dyDescent="0.3">
      <c r="A19" s="7">
        <v>2</v>
      </c>
      <c r="B19" s="47" t="s">
        <v>51</v>
      </c>
      <c r="C19" s="48"/>
      <c r="D19" s="10" t="s">
        <v>52</v>
      </c>
      <c r="E19" s="10">
        <v>8</v>
      </c>
      <c r="F19" s="12">
        <f t="shared" ref="F19:F24" si="0">$F$26*E19/100</f>
        <v>0</v>
      </c>
      <c r="G19" s="12">
        <f t="shared" ref="G19:G24" si="1">$G$26*E19/100</f>
        <v>0</v>
      </c>
      <c r="H19" s="28">
        <f t="shared" ref="H19:I25" si="2">J19+L19+N19+P19</f>
        <v>42</v>
      </c>
      <c r="I19" s="28">
        <f t="shared" si="2"/>
        <v>36</v>
      </c>
      <c r="J19" s="7">
        <v>6</v>
      </c>
      <c r="K19" s="14">
        <v>6</v>
      </c>
      <c r="L19" s="7">
        <v>11</v>
      </c>
      <c r="M19" s="4">
        <v>10</v>
      </c>
      <c r="N19" s="27">
        <v>10</v>
      </c>
      <c r="O19" s="4">
        <v>10</v>
      </c>
      <c r="P19" s="30">
        <v>15</v>
      </c>
      <c r="Q19" s="4">
        <v>10</v>
      </c>
      <c r="R19" s="18">
        <f t="shared" ref="R19:S26" si="3">J19+L19+N19+P19</f>
        <v>42</v>
      </c>
      <c r="S19" s="18">
        <f t="shared" si="3"/>
        <v>36</v>
      </c>
      <c r="T19" s="18">
        <f t="shared" ref="T19:T26" si="4">S19-R19</f>
        <v>-6</v>
      </c>
      <c r="U19" s="49" t="s">
        <v>59</v>
      </c>
      <c r="V19" s="29">
        <f t="shared" ref="V19:V26" si="5">Q19/P19*100</f>
        <v>66.666666666666657</v>
      </c>
      <c r="W19" s="4" t="e">
        <f t="shared" ref="W19:W26" si="6">G19/F19*100</f>
        <v>#DIV/0!</v>
      </c>
      <c r="X19" s="4" t="e">
        <f t="shared" ref="X19:X26" si="7">W19/V19*100</f>
        <v>#DIV/0!</v>
      </c>
    </row>
    <row r="20" spans="1:30" ht="63.6" customHeight="1" x14ac:dyDescent="0.3">
      <c r="A20" s="7">
        <v>3</v>
      </c>
      <c r="B20" s="47" t="s">
        <v>53</v>
      </c>
      <c r="C20" s="48"/>
      <c r="D20" s="10" t="s">
        <v>38</v>
      </c>
      <c r="E20" s="10">
        <v>9</v>
      </c>
      <c r="F20" s="12">
        <f t="shared" si="0"/>
        <v>0</v>
      </c>
      <c r="G20" s="12">
        <f t="shared" si="1"/>
        <v>0</v>
      </c>
      <c r="H20" s="28">
        <f t="shared" si="2"/>
        <v>350</v>
      </c>
      <c r="I20" s="28">
        <f t="shared" si="2"/>
        <v>350</v>
      </c>
      <c r="J20" s="7">
        <v>75</v>
      </c>
      <c r="K20" s="14">
        <v>75</v>
      </c>
      <c r="L20" s="7">
        <v>100</v>
      </c>
      <c r="M20" s="4">
        <v>100</v>
      </c>
      <c r="N20" s="27">
        <v>100</v>
      </c>
      <c r="O20" s="4">
        <v>100</v>
      </c>
      <c r="P20" s="30">
        <v>75</v>
      </c>
      <c r="Q20" s="4">
        <v>75</v>
      </c>
      <c r="R20" s="18">
        <f t="shared" si="3"/>
        <v>350</v>
      </c>
      <c r="S20" s="18">
        <f t="shared" si="3"/>
        <v>350</v>
      </c>
      <c r="T20" s="18">
        <f t="shared" si="4"/>
        <v>0</v>
      </c>
      <c r="U20" s="17"/>
      <c r="V20" s="29">
        <f t="shared" si="5"/>
        <v>100</v>
      </c>
      <c r="W20" s="4" t="e">
        <f t="shared" si="6"/>
        <v>#DIV/0!</v>
      </c>
      <c r="X20" s="4" t="e">
        <f t="shared" si="7"/>
        <v>#DIV/0!</v>
      </c>
    </row>
    <row r="21" spans="1:30" ht="50.4" customHeight="1" x14ac:dyDescent="0.3">
      <c r="A21" s="7">
        <v>4</v>
      </c>
      <c r="B21" s="47" t="s">
        <v>54</v>
      </c>
      <c r="C21" s="48"/>
      <c r="D21" s="10" t="s">
        <v>36</v>
      </c>
      <c r="E21" s="10">
        <v>6</v>
      </c>
      <c r="F21" s="12">
        <f t="shared" si="0"/>
        <v>0</v>
      </c>
      <c r="G21" s="12">
        <f t="shared" si="1"/>
        <v>0</v>
      </c>
      <c r="H21" s="28">
        <f t="shared" si="2"/>
        <v>4</v>
      </c>
      <c r="I21" s="28">
        <f t="shared" si="2"/>
        <v>4</v>
      </c>
      <c r="J21" s="7">
        <v>1</v>
      </c>
      <c r="K21" s="14">
        <v>1</v>
      </c>
      <c r="L21" s="7">
        <v>1</v>
      </c>
      <c r="M21" s="4">
        <v>1</v>
      </c>
      <c r="N21" s="27">
        <v>1</v>
      </c>
      <c r="O21" s="4">
        <v>1</v>
      </c>
      <c r="P21" s="30">
        <v>1</v>
      </c>
      <c r="Q21" s="4">
        <v>1</v>
      </c>
      <c r="R21" s="18">
        <f t="shared" si="3"/>
        <v>4</v>
      </c>
      <c r="S21" s="18">
        <f t="shared" si="3"/>
        <v>4</v>
      </c>
      <c r="T21" s="18">
        <f t="shared" si="4"/>
        <v>0</v>
      </c>
      <c r="U21" s="17"/>
      <c r="V21" s="29">
        <f t="shared" si="5"/>
        <v>100</v>
      </c>
      <c r="W21" s="4" t="e">
        <f t="shared" si="6"/>
        <v>#DIV/0!</v>
      </c>
      <c r="X21" s="4" t="e">
        <f t="shared" si="7"/>
        <v>#DIV/0!</v>
      </c>
    </row>
    <row r="22" spans="1:30" ht="40.950000000000003" customHeight="1" x14ac:dyDescent="0.3">
      <c r="A22" s="7">
        <v>5</v>
      </c>
      <c r="B22" s="47" t="s">
        <v>55</v>
      </c>
      <c r="C22" s="48"/>
      <c r="D22" s="10" t="s">
        <v>56</v>
      </c>
      <c r="E22" s="10">
        <v>42</v>
      </c>
      <c r="F22" s="12">
        <f t="shared" si="0"/>
        <v>0</v>
      </c>
      <c r="G22" s="12">
        <f t="shared" si="1"/>
        <v>0</v>
      </c>
      <c r="H22" s="28">
        <f t="shared" si="2"/>
        <v>46</v>
      </c>
      <c r="I22" s="28">
        <f t="shared" si="2"/>
        <v>46</v>
      </c>
      <c r="J22" s="7">
        <v>6</v>
      </c>
      <c r="K22" s="14">
        <v>6</v>
      </c>
      <c r="L22" s="7">
        <v>10</v>
      </c>
      <c r="M22" s="4">
        <v>10</v>
      </c>
      <c r="N22" s="27">
        <v>15</v>
      </c>
      <c r="O22" s="4">
        <v>15</v>
      </c>
      <c r="P22" s="30">
        <v>15</v>
      </c>
      <c r="Q22" s="4">
        <v>15</v>
      </c>
      <c r="R22" s="18">
        <f t="shared" si="3"/>
        <v>46</v>
      </c>
      <c r="S22" s="18">
        <f t="shared" si="3"/>
        <v>46</v>
      </c>
      <c r="T22" s="18">
        <f t="shared" si="4"/>
        <v>0</v>
      </c>
      <c r="U22" s="17"/>
      <c r="V22" s="29">
        <f t="shared" si="5"/>
        <v>100</v>
      </c>
      <c r="W22" s="4" t="e">
        <f t="shared" si="6"/>
        <v>#DIV/0!</v>
      </c>
      <c r="X22" s="4" t="e">
        <f t="shared" si="7"/>
        <v>#DIV/0!</v>
      </c>
    </row>
    <row r="23" spans="1:30" ht="34.200000000000003" customHeight="1" x14ac:dyDescent="0.3">
      <c r="A23" s="7">
        <v>6</v>
      </c>
      <c r="B23" s="47" t="s">
        <v>57</v>
      </c>
      <c r="C23" s="48"/>
      <c r="D23" s="10" t="s">
        <v>43</v>
      </c>
      <c r="E23" s="10">
        <v>15</v>
      </c>
      <c r="F23" s="12">
        <f t="shared" si="0"/>
        <v>0</v>
      </c>
      <c r="G23" s="12">
        <f t="shared" si="1"/>
        <v>0</v>
      </c>
      <c r="H23" s="28">
        <f t="shared" si="2"/>
        <v>350</v>
      </c>
      <c r="I23" s="28">
        <f t="shared" si="2"/>
        <v>350</v>
      </c>
      <c r="J23" s="7">
        <v>75</v>
      </c>
      <c r="K23" s="14">
        <v>75</v>
      </c>
      <c r="L23" s="7">
        <v>100</v>
      </c>
      <c r="M23" s="4">
        <v>100</v>
      </c>
      <c r="N23" s="27">
        <v>100</v>
      </c>
      <c r="O23" s="4">
        <v>100</v>
      </c>
      <c r="P23" s="30">
        <v>75</v>
      </c>
      <c r="Q23" s="4">
        <v>75</v>
      </c>
      <c r="R23" s="18">
        <f t="shared" si="3"/>
        <v>350</v>
      </c>
      <c r="S23" s="18">
        <f t="shared" si="3"/>
        <v>350</v>
      </c>
      <c r="T23" s="18">
        <f t="shared" si="4"/>
        <v>0</v>
      </c>
      <c r="U23" s="17"/>
      <c r="V23" s="29">
        <f t="shared" si="5"/>
        <v>100</v>
      </c>
      <c r="W23" s="4" t="e">
        <f t="shared" si="6"/>
        <v>#DIV/0!</v>
      </c>
      <c r="X23" s="4" t="e">
        <f t="shared" si="7"/>
        <v>#DIV/0!</v>
      </c>
      <c r="AA23" s="13" t="s">
        <v>40</v>
      </c>
    </row>
    <row r="24" spans="1:30" ht="66" customHeight="1" x14ac:dyDescent="0.3">
      <c r="A24" s="7">
        <v>7</v>
      </c>
      <c r="B24" s="47" t="s">
        <v>58</v>
      </c>
      <c r="C24" s="48"/>
      <c r="D24" s="10" t="s">
        <v>43</v>
      </c>
      <c r="E24" s="10">
        <v>12</v>
      </c>
      <c r="F24" s="12">
        <f t="shared" si="0"/>
        <v>0</v>
      </c>
      <c r="G24" s="12">
        <f t="shared" si="1"/>
        <v>0</v>
      </c>
      <c r="H24" s="28">
        <f t="shared" si="2"/>
        <v>15</v>
      </c>
      <c r="I24" s="28">
        <f t="shared" si="2"/>
        <v>16</v>
      </c>
      <c r="J24" s="7">
        <v>4</v>
      </c>
      <c r="K24" s="14">
        <v>4</v>
      </c>
      <c r="L24" s="7">
        <v>4</v>
      </c>
      <c r="M24" s="4">
        <v>4</v>
      </c>
      <c r="N24" s="27">
        <v>4</v>
      </c>
      <c r="O24" s="4">
        <v>5</v>
      </c>
      <c r="P24" s="30">
        <v>3</v>
      </c>
      <c r="Q24" s="4">
        <v>3</v>
      </c>
      <c r="R24" s="18">
        <f t="shared" si="3"/>
        <v>15</v>
      </c>
      <c r="S24" s="18">
        <f t="shared" si="3"/>
        <v>16</v>
      </c>
      <c r="T24" s="18">
        <f t="shared" si="4"/>
        <v>1</v>
      </c>
      <c r="U24" s="49" t="s">
        <v>60</v>
      </c>
      <c r="V24" s="29">
        <f t="shared" si="5"/>
        <v>100</v>
      </c>
      <c r="W24" s="4" t="e">
        <f t="shared" si="6"/>
        <v>#DIV/0!</v>
      </c>
      <c r="X24" s="4" t="e">
        <f t="shared" si="7"/>
        <v>#DIV/0!</v>
      </c>
      <c r="AD24" s="13" t="s">
        <v>40</v>
      </c>
    </row>
    <row r="25" spans="1:30" ht="22.95" customHeight="1" x14ac:dyDescent="0.3">
      <c r="A25" s="7">
        <v>8</v>
      </c>
      <c r="B25" s="47" t="s">
        <v>40</v>
      </c>
      <c r="C25" s="48"/>
      <c r="D25" s="10" t="s">
        <v>40</v>
      </c>
      <c r="E25" s="10" t="s">
        <v>40</v>
      </c>
      <c r="F25" s="25"/>
      <c r="G25" s="25"/>
      <c r="H25" s="28">
        <f t="shared" si="2"/>
        <v>0</v>
      </c>
      <c r="I25" s="28">
        <f t="shared" si="2"/>
        <v>0</v>
      </c>
      <c r="J25" s="7"/>
      <c r="K25" s="14"/>
      <c r="L25" s="7"/>
      <c r="M25" s="4"/>
      <c r="N25" s="27"/>
      <c r="O25" s="4"/>
      <c r="P25" s="30"/>
      <c r="Q25" s="4"/>
      <c r="R25" s="18">
        <f t="shared" si="3"/>
        <v>0</v>
      </c>
      <c r="S25" s="18">
        <f t="shared" si="3"/>
        <v>0</v>
      </c>
      <c r="T25" s="18">
        <f t="shared" si="4"/>
        <v>0</v>
      </c>
      <c r="U25" s="17"/>
      <c r="V25" s="29"/>
      <c r="W25" s="4"/>
      <c r="X25" s="4"/>
    </row>
    <row r="26" spans="1:30" s="1" customFormat="1" ht="19.2" customHeight="1" x14ac:dyDescent="0.25">
      <c r="A26" s="44" t="s">
        <v>21</v>
      </c>
      <c r="B26" s="45"/>
      <c r="C26" s="46"/>
      <c r="D26" s="10"/>
      <c r="E26" s="10">
        <f>SUM(E18:E25)</f>
        <v>100</v>
      </c>
      <c r="F26" s="15"/>
      <c r="G26" s="15"/>
      <c r="H26" s="10">
        <f t="shared" ref="H26:Q26" si="8">SUM(H18:H25)</f>
        <v>852</v>
      </c>
      <c r="I26" s="10">
        <f t="shared" si="8"/>
        <v>830</v>
      </c>
      <c r="J26" s="10">
        <f t="shared" si="8"/>
        <v>172</v>
      </c>
      <c r="K26" s="10">
        <f t="shared" si="8"/>
        <v>172</v>
      </c>
      <c r="L26" s="10">
        <f t="shared" si="8"/>
        <v>236</v>
      </c>
      <c r="M26" s="10">
        <f t="shared" si="8"/>
        <v>230</v>
      </c>
      <c r="N26" s="10">
        <f t="shared" si="8"/>
        <v>245</v>
      </c>
      <c r="O26" s="10">
        <f t="shared" si="8"/>
        <v>244</v>
      </c>
      <c r="P26" s="10">
        <f t="shared" si="8"/>
        <v>199</v>
      </c>
      <c r="Q26" s="10">
        <f t="shared" si="8"/>
        <v>184</v>
      </c>
      <c r="R26" s="28">
        <f t="shared" si="3"/>
        <v>852</v>
      </c>
      <c r="S26" s="28">
        <f t="shared" si="3"/>
        <v>830</v>
      </c>
      <c r="T26" s="28">
        <f t="shared" si="4"/>
        <v>-22</v>
      </c>
      <c r="U26" s="19"/>
      <c r="V26" s="29">
        <f t="shared" si="5"/>
        <v>92.462311557788951</v>
      </c>
      <c r="W26" s="4" t="e">
        <f t="shared" si="6"/>
        <v>#DIV/0!</v>
      </c>
      <c r="X26" s="4" t="e">
        <f t="shared" si="7"/>
        <v>#DIV/0!</v>
      </c>
    </row>
    <row r="27" spans="1:30" s="5" customFormat="1" ht="14.25" customHeight="1" x14ac:dyDescent="0.25">
      <c r="F27" s="8"/>
    </row>
    <row r="28" spans="1:30" s="5" customFormat="1" ht="14.25" customHeight="1" x14ac:dyDescent="0.25">
      <c r="B28" s="9" t="s">
        <v>22</v>
      </c>
      <c r="F28" s="8"/>
      <c r="H28" s="5" t="s">
        <v>23</v>
      </c>
    </row>
    <row r="30" spans="1:30" x14ac:dyDescent="0.3">
      <c r="C30" s="26"/>
    </row>
    <row r="31" spans="1:30" x14ac:dyDescent="0.3">
      <c r="C31" s="16"/>
    </row>
  </sheetData>
  <mergeCells count="30">
    <mergeCell ref="B25:C25"/>
    <mergeCell ref="A26:C26"/>
    <mergeCell ref="A7:X7"/>
    <mergeCell ref="A15:X15"/>
    <mergeCell ref="B19:C19"/>
    <mergeCell ref="B18:C18"/>
    <mergeCell ref="B20:C20"/>
    <mergeCell ref="A16:C16"/>
    <mergeCell ref="D16:D17"/>
    <mergeCell ref="E16:E17"/>
    <mergeCell ref="A6:X6"/>
    <mergeCell ref="B22:C22"/>
    <mergeCell ref="B23:C23"/>
    <mergeCell ref="B24:C24"/>
    <mergeCell ref="B17:C17"/>
    <mergeCell ref="L16:M16"/>
    <mergeCell ref="N16:O16"/>
    <mergeCell ref="B21:C21"/>
    <mergeCell ref="P16:Q16"/>
    <mergeCell ref="R16:T16"/>
    <mergeCell ref="U16:U17"/>
    <mergeCell ref="V16:X16"/>
    <mergeCell ref="F16:G16"/>
    <mergeCell ref="H16:I16"/>
    <mergeCell ref="J16:K16"/>
    <mergeCell ref="A1:X1"/>
    <mergeCell ref="A2:X2"/>
    <mergeCell ref="A3:X3"/>
    <mergeCell ref="A4:X4"/>
    <mergeCell ref="A5:X5"/>
  </mergeCells>
  <pageMargins left="0.70866141732283472" right="0.31496062992125984" top="0.74803149606299213" bottom="0.55118110236220474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222 08 04 017 06</vt:lpstr>
      <vt:lpstr>'222 08 04 017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Acer</cp:lastModifiedBy>
  <cp:lastPrinted>2024-01-22T21:37:58Z</cp:lastPrinted>
  <dcterms:created xsi:type="dcterms:W3CDTF">2010-04-16T17:39:00Z</dcterms:created>
  <dcterms:modified xsi:type="dcterms:W3CDTF">2024-01-22T21:38:47Z</dcterms:modified>
</cp:coreProperties>
</file>