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5\INFRAESTRUCTURA\"/>
    </mc:Choice>
  </mc:AlternateContent>
  <bookViews>
    <workbookView xWindow="0" yWindow="0" windowWidth="28800" windowHeight="12330"/>
  </bookViews>
  <sheets>
    <sheet name="222 08 04 017 06 " sheetId="197" r:id="rId1"/>
  </sheets>
  <definedNames>
    <definedName name="_xlnm.Print_Area" localSheetId="0">'222 08 04 017 06 '!$A$1:$X$28</definedName>
  </definedNames>
  <calcPr calcId="162913"/>
</workbook>
</file>

<file path=xl/calcChain.xml><?xml version="1.0" encoding="utf-8"?>
<calcChain xmlns="http://schemas.openxmlformats.org/spreadsheetml/2006/main">
  <c r="W25" i="197" l="1"/>
  <c r="R25" i="197"/>
  <c r="Q25" i="197"/>
  <c r="P25" i="197"/>
  <c r="O25" i="197"/>
  <c r="V25" i="197" s="1"/>
  <c r="X25" i="197" s="1"/>
  <c r="N25" i="197"/>
  <c r="M25" i="197"/>
  <c r="L25" i="197"/>
  <c r="K25" i="197"/>
  <c r="S25" i="197" s="1"/>
  <c r="T25" i="197" s="1"/>
  <c r="J25" i="197"/>
  <c r="E25" i="197"/>
  <c r="S24" i="197"/>
  <c r="T24" i="197" s="1"/>
  <c r="R24" i="197"/>
  <c r="I24" i="197"/>
  <c r="H24" i="197"/>
  <c r="W23" i="197"/>
  <c r="X23" i="197" s="1"/>
  <c r="V23" i="197"/>
  <c r="S23" i="197"/>
  <c r="T23" i="197" s="1"/>
  <c r="R23" i="197"/>
  <c r="I23" i="197"/>
  <c r="H23" i="197"/>
  <c r="G23" i="197"/>
  <c r="F23" i="197"/>
  <c r="V22" i="197"/>
  <c r="S22" i="197"/>
  <c r="T22" i="197" s="1"/>
  <c r="R22" i="197"/>
  <c r="I22" i="197"/>
  <c r="H22" i="197"/>
  <c r="G22" i="197"/>
  <c r="W22" i="197" s="1"/>
  <c r="X22" i="197" s="1"/>
  <c r="F22" i="197"/>
  <c r="W21" i="197"/>
  <c r="X21" i="197" s="1"/>
  <c r="V21" i="197"/>
  <c r="S21" i="197"/>
  <c r="T21" i="197" s="1"/>
  <c r="R21" i="197"/>
  <c r="I21" i="197"/>
  <c r="H21" i="197"/>
  <c r="G21" i="197"/>
  <c r="F21" i="197"/>
  <c r="V20" i="197"/>
  <c r="S20" i="197"/>
  <c r="T20" i="197" s="1"/>
  <c r="R20" i="197"/>
  <c r="I20" i="197"/>
  <c r="H20" i="197"/>
  <c r="G20" i="197"/>
  <c r="W20" i="197" s="1"/>
  <c r="X20" i="197" s="1"/>
  <c r="F20" i="197"/>
  <c r="V19" i="197"/>
  <c r="S19" i="197"/>
  <c r="T19" i="197" s="1"/>
  <c r="R19" i="197"/>
  <c r="I19" i="197"/>
  <c r="H19" i="197"/>
  <c r="G19" i="197"/>
  <c r="W19" i="197" s="1"/>
  <c r="X19" i="197" s="1"/>
  <c r="F19" i="197"/>
  <c r="V18" i="197"/>
  <c r="S18" i="197"/>
  <c r="T18" i="197" s="1"/>
  <c r="R18" i="197"/>
  <c r="I18" i="197"/>
  <c r="H18" i="197"/>
  <c r="G18" i="197"/>
  <c r="W18" i="197" s="1"/>
  <c r="X18" i="197" s="1"/>
  <c r="F18" i="197"/>
  <c r="V17" i="197"/>
  <c r="S17" i="197"/>
  <c r="T17" i="197" s="1"/>
  <c r="R17" i="197"/>
  <c r="I17" i="197"/>
  <c r="I25" i="197" s="1"/>
  <c r="H17" i="197"/>
  <c r="H25" i="197" s="1"/>
  <c r="G17" i="197"/>
  <c r="W17" i="197" s="1"/>
  <c r="X17" i="197" s="1"/>
  <c r="F17" i="197"/>
</calcChain>
</file>

<file path=xl/sharedStrings.xml><?xml version="1.0" encoding="utf-8"?>
<sst xmlns="http://schemas.openxmlformats.org/spreadsheetml/2006/main" count="78" uniqueCount="63">
  <si>
    <t>OBJETIVOS Y METAS</t>
  </si>
  <si>
    <t>Dependencia</t>
  </si>
  <si>
    <t>O  B  J  E  T  I  V  O  S</t>
  </si>
  <si>
    <t>M   E   T   A   S</t>
  </si>
  <si>
    <t>D e s c r i p c i o n</t>
  </si>
  <si>
    <t>Programa</t>
  </si>
  <si>
    <t>Unidad de Medida</t>
  </si>
  <si>
    <t>2do  Trimestre</t>
  </si>
  <si>
    <t xml:space="preserve">Programada </t>
  </si>
  <si>
    <t>Realizada</t>
  </si>
  <si>
    <t>3er  Trimestre</t>
  </si>
  <si>
    <t>1er  Trimestre</t>
  </si>
  <si>
    <t>4to  Trimestre</t>
  </si>
  <si>
    <t>MUNICIPIO DE GUAYMAS SONORA</t>
  </si>
  <si>
    <t>Clave</t>
  </si>
  <si>
    <t>Ponderacion %</t>
  </si>
  <si>
    <t>Gasto</t>
  </si>
  <si>
    <t>Meta</t>
  </si>
  <si>
    <t>Presup.</t>
  </si>
  <si>
    <t>Ejercido</t>
  </si>
  <si>
    <t>Programada</t>
  </si>
  <si>
    <t>Real</t>
  </si>
  <si>
    <t>TOTAL DEL GASTO DE LA UNIDAD RESPONSABLE</t>
  </si>
  <si>
    <t>NOTA:  EL TOTAL DE LA PONDERACION DEBERA SUMAR  100</t>
  </si>
  <si>
    <t>E1 Eficacia   E2 Economía  E3 Eficiencia</t>
  </si>
  <si>
    <t>Acumulado</t>
  </si>
  <si>
    <t>Justificación</t>
  </si>
  <si>
    <t>Diferencia</t>
  </si>
  <si>
    <t>PORCENTAJE</t>
  </si>
  <si>
    <t>E1</t>
  </si>
  <si>
    <t>E2</t>
  </si>
  <si>
    <t>E3</t>
  </si>
  <si>
    <t>INDICADORES DE RESULTADOS 2025</t>
  </si>
  <si>
    <t>DEL 01 DE  ENERO  AL 31 DE MARZO DE 2025</t>
  </si>
  <si>
    <t>DEL 01 DE  ENERO  AL 30 DE JUNIO DE 2025</t>
  </si>
  <si>
    <t>DEL 01 DE  ENERO  AL 30 DE SEPTIEMBRE DE 2025</t>
  </si>
  <si>
    <t xml:space="preserve"> </t>
  </si>
  <si>
    <t>DEL 01 DE  ENERO AL 31 DE  DICIEMBRE DE 2025</t>
  </si>
  <si>
    <t>EXPEDIENTE</t>
  </si>
  <si>
    <t>DOCTO.</t>
  </si>
  <si>
    <t>AUDIENCIA</t>
  </si>
  <si>
    <t>SubPrograma</t>
  </si>
  <si>
    <t>Función</t>
  </si>
  <si>
    <t>Unidad Resp.</t>
  </si>
  <si>
    <t>ACCIONES</t>
  </si>
  <si>
    <t>Desarrollo Comunitario</t>
  </si>
  <si>
    <t>DIR. GRAL DE INFRAEST. URB. Y ECOLO</t>
  </si>
  <si>
    <t>PLANEACION Y EJECUCION DEL DESARROLLO URBANO</t>
  </si>
  <si>
    <t>DIR. DE OBRAS PUBLICAS</t>
  </si>
  <si>
    <t>ADMINISTRACION DE OBRAS PUBLICAS</t>
  </si>
  <si>
    <t>EJECUTAR Y SUPERVISAR LAS OBRAS PUBLICAS DIRECTAS Y CONVENIDAS EFICAZ Y EFICIENTEMENTE A FIN DE CUMPLIR CON LOS PROGRAMAS DE INVERSION PREVISTOS Y AJUSTARSE A LOS OBJETIVOS, METAS Y PREVISIONES DE RECURSOS ESTABLECIDOS EN LOS PRESUPUESTOS DE EGRESOS.</t>
  </si>
  <si>
    <t>INTEGRACION DE LOS EXPEDIENTES TECNICOS NECESARIOS PARA LA PROGRAMACION Y EJECUCION DE LAS OBRAS PUBLICAS EN EL MUNICIPIO</t>
  </si>
  <si>
    <t>REALIZAR LAS EVALUACIONES TECNICAS Y LEVANTAMIENTOS FISICOS NECESARIOS PARA LA ELABORACION DE PROYECTOS Y PRESUPUESTOS DE LAS OBRAS PUBLICAS</t>
  </si>
  <si>
    <t>EVALUACIONES</t>
  </si>
  <si>
    <t>ATENDER EL DESPACHO MEDIANTE AUDIENCIAS A SOLICITANTES DE OBRAS, CONTRATISTAS, FUNCIONARIOS ESTATALES Y MUNICIPALES EN ASUNTOS RELACIONADOS CON EL AREA DE RESPONSABILIDAD</t>
  </si>
  <si>
    <t>ELABORACION DE INFORMES TRIMESTRALES FINANCIEROS DE OBRAS EJECUTADAS QUE PERMITAN MOSTRAR EL AVANCE DEL GASTO EJERCIDO Y AVANCE FISICO DE CADA UNA DE LAS OBRAS</t>
  </si>
  <si>
    <t>EJECUCION, SUPERVISION Y CONTROL DE LA OBRA PUBLICA MUNICIPAL CONTRATADA Y POR ADMINISTRACION DIRECTA</t>
  </si>
  <si>
    <t>OBRAS</t>
  </si>
  <si>
    <t>REALIZAR ACCIONES DE MANTENIMIENTO Y CONSERVACION DE VIALIDADES URBANAS Y RURALES</t>
  </si>
  <si>
    <t>REALIZAR ACCIONES DE MANTENIMIENTO Y CONSERVACION DE PARQUES, JARDINES, MONUMENTOS, ESCUELAS, EDIFICIOS PUBLICOS VIALIDADES EN COORDINACION CON SERVICIOS PUBLICOS Y RUTAS URBANAS.</t>
  </si>
  <si>
    <t xml:space="preserve">DIRECTOR DE OBRAS PUBLICAS </t>
  </si>
  <si>
    <t>INCREMENTO POR PROGRAMA ALUMBRADO PUBLICO EN  OBRAS EN DISTINTOS PUNTOS DE LA CIUDAD</t>
  </si>
  <si>
    <t>INCREMENTO POR PROGRAMA NAVIDAD DEL PUEBLO Y NECESIDADES EXTRA  DISTINTAS OFICINAS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</si>
</sst>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5" formatCode="########0"/>
    <numFmt numFmtId="166" formatCode="00"/>
    <numFmt numFmtId="167" formatCode="00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8"/>
      <name val="Arial"/>
      <family val="2"/>
    </font>
    <font>
      <sz val="11"/>
      <color theme="1"/>
      <name val="Verdana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name val="Segoe UI"/>
      <family val="2"/>
    </font>
    <font>
      <sz val="8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6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7" borderId="0" applyNumberFormat="0" applyBorder="0" applyAlignment="0" applyProtection="0"/>
    <xf numFmtId="0" fontId="15" fillId="19" borderId="8" applyNumberFormat="0" applyAlignment="0" applyProtection="0"/>
    <xf numFmtId="0" fontId="13" fillId="20" borderId="9" applyNumberFormat="0" applyAlignment="0" applyProtection="0"/>
    <xf numFmtId="0" fontId="14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17" fillId="10" borderId="8" applyNumberFormat="0" applyAlignment="0" applyProtection="0"/>
    <xf numFmtId="0" fontId="18" fillId="6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11" applyNumberFormat="0" applyAlignment="0" applyProtection="0"/>
    <xf numFmtId="0" fontId="20" fillId="1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16" fillId="0" borderId="14" applyNumberFormat="0" applyFill="0" applyAlignment="0" applyProtection="0"/>
    <xf numFmtId="0" fontId="23" fillId="0" borderId="15" applyNumberFormat="0" applyFill="0" applyAlignment="0" applyProtection="0"/>
    <xf numFmtId="0" fontId="15" fillId="19" borderId="16" applyNumberFormat="0" applyAlignment="0" applyProtection="0"/>
    <xf numFmtId="0" fontId="17" fillId="10" borderId="16" applyNumberFormat="0" applyAlignment="0" applyProtection="0"/>
    <xf numFmtId="0" fontId="1" fillId="26" borderId="17" applyNumberFormat="0" applyAlignment="0" applyProtection="0"/>
    <xf numFmtId="0" fontId="27" fillId="0" borderId="0">
      <protection locked="0"/>
    </xf>
    <xf numFmtId="43" fontId="27" fillId="0" borderId="0">
      <alignment vertical="top"/>
      <protection locked="0"/>
    </xf>
    <xf numFmtId="0" fontId="27" fillId="0" borderId="0">
      <alignment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165" fontId="4" fillId="3" borderId="1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65" fontId="4" fillId="4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165" fontId="4" fillId="4" borderId="7" xfId="0" applyNumberFormat="1" applyFont="1" applyFill="1" applyBorder="1" applyAlignment="1" applyProtection="1">
      <alignment horizontal="center" vertical="center"/>
    </xf>
    <xf numFmtId="165" fontId="4" fillId="0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Protection="1"/>
    <xf numFmtId="4" fontId="4" fillId="3" borderId="1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/>
    </xf>
    <xf numFmtId="165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 vertical="center"/>
    </xf>
    <xf numFmtId="166" fontId="28" fillId="0" borderId="0" xfId="0" applyNumberFormat="1" applyFont="1" applyAlignment="1">
      <alignment horizontal="center" vertical="center"/>
    </xf>
    <xf numFmtId="0" fontId="28" fillId="0" borderId="0" xfId="0" applyFont="1"/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165" fontId="4" fillId="0" borderId="7" xfId="0" applyNumberFormat="1" applyFont="1" applyFill="1" applyBorder="1" applyAlignment="1" applyProtection="1">
      <alignment horizontal="left" vertical="top" wrapText="1"/>
      <protection locked="0"/>
    </xf>
    <xf numFmtId="43" fontId="31" fillId="0" borderId="1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/>
    </xf>
    <xf numFmtId="43" fontId="4" fillId="0" borderId="1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/>
    </xf>
    <xf numFmtId="0" fontId="29" fillId="0" borderId="0" xfId="0" applyFont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65" fontId="32" fillId="0" borderId="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165" fontId="3" fillId="3" borderId="3" xfId="0" applyNumberFormat="1" applyFont="1" applyFill="1" applyBorder="1" applyAlignment="1" applyProtection="1">
      <alignment horizontal="center" vertical="center"/>
    </xf>
    <xf numFmtId="165" fontId="3" fillId="3" borderId="5" xfId="0" applyNumberFormat="1" applyFont="1" applyFill="1" applyBorder="1" applyAlignment="1" applyProtection="1">
      <alignment horizontal="center" vertical="center"/>
    </xf>
    <xf numFmtId="165" fontId="3" fillId="3" borderId="4" xfId="0" applyNumberFormat="1" applyFont="1" applyFill="1" applyBorder="1" applyAlignment="1" applyProtection="1">
      <alignment horizontal="center" vertical="center"/>
    </xf>
    <xf numFmtId="0" fontId="4" fillId="27" borderId="3" xfId="0" applyNumberFormat="1" applyFont="1" applyFill="1" applyBorder="1" applyAlignment="1" applyProtection="1">
      <alignment horizontal="justify" vertical="center" wrapText="1"/>
    </xf>
    <xf numFmtId="0" fontId="4" fillId="27" borderId="4" xfId="0" applyNumberFormat="1" applyFont="1" applyFill="1" applyBorder="1" applyAlignment="1" applyProtection="1">
      <alignment horizontal="justify" vertical="center" wrapText="1"/>
    </xf>
  </cellXfs>
  <cellStyles count="62">
    <cellStyle name="20% - Énfasis1 2" xfId="12"/>
    <cellStyle name="20% - Énfasis2 2" xfId="13"/>
    <cellStyle name="20% - Énfasis3 2" xfId="14"/>
    <cellStyle name="20% - Énfasis4 2" xfId="15"/>
    <cellStyle name="20% - Énfasis5 2" xfId="16"/>
    <cellStyle name="20% - Énfasis6 2" xfId="17"/>
    <cellStyle name="40% - Énfasis1 2" xfId="18"/>
    <cellStyle name="40% - Énfasis2 2" xfId="19"/>
    <cellStyle name="40% - Énfasis3 2" xfId="20"/>
    <cellStyle name="40% - Énfasis4 2" xfId="21"/>
    <cellStyle name="40% - Énfasis5 2" xfId="22"/>
    <cellStyle name="40% - Énfasis6 2" xfId="23"/>
    <cellStyle name="60% - Énfasis1 2" xfId="24"/>
    <cellStyle name="60% - Énfasis2 2" xfId="25"/>
    <cellStyle name="60% - Énfasis3 2" xfId="26"/>
    <cellStyle name="60% - Énfasis4 2" xfId="27"/>
    <cellStyle name="60% - Énfasis5 2" xfId="28"/>
    <cellStyle name="60% - Énfasis6 2" xfId="29"/>
    <cellStyle name="Bueno 2" xfId="30"/>
    <cellStyle name="Cálculo 2" xfId="31"/>
    <cellStyle name="Cálculo 3" xfId="53"/>
    <cellStyle name="Celda de comprobación 2" xfId="32"/>
    <cellStyle name="Celda vinculada 2" xfId="33"/>
    <cellStyle name="Encabezado 1 2" xfId="49"/>
    <cellStyle name="Encabezado 4 2" xfId="34"/>
    <cellStyle name="Énfasis1 2" xfId="35"/>
    <cellStyle name="Énfasis2 2" xfId="36"/>
    <cellStyle name="Énfasis3 2" xfId="37"/>
    <cellStyle name="Énfasis4 2" xfId="38"/>
    <cellStyle name="Énfasis5 2" xfId="39"/>
    <cellStyle name="Énfasis6 2" xfId="40"/>
    <cellStyle name="Entrada 2" xfId="41"/>
    <cellStyle name="Entrada 3" xfId="54"/>
    <cellStyle name="Incorrecto 2" xfId="42"/>
    <cellStyle name="Millares 2" xfId="1"/>
    <cellStyle name="Millares 2 2" xfId="6"/>
    <cellStyle name="Millares 2 2 2" xfId="60"/>
    <cellStyle name="Millares 2 3" xfId="8"/>
    <cellStyle name="Millares 3" xfId="7"/>
    <cellStyle name="Millares 4" xfId="11"/>
    <cellStyle name="Millares 5" xfId="57"/>
    <cellStyle name="Neutral 2" xfId="43"/>
    <cellStyle name="Normal" xfId="0" builtinId="0"/>
    <cellStyle name="Normal 11" xfId="2"/>
    <cellStyle name="Normal 2" xfId="3"/>
    <cellStyle name="Normal 2 2" xfId="4"/>
    <cellStyle name="Normal 2 2 2" xfId="61"/>
    <cellStyle name="Normal 2 3" xfId="9"/>
    <cellStyle name="Normal 3" xfId="5"/>
    <cellStyle name="Normal 3 2" xfId="56"/>
    <cellStyle name="Normal 4" xfId="10"/>
    <cellStyle name="Normal 5" xfId="58"/>
    <cellStyle name="Notas 2" xfId="44"/>
    <cellStyle name="Notas 3" xfId="55"/>
    <cellStyle name="Porcentaje 2" xfId="59"/>
    <cellStyle name="Salida 2" xfId="45"/>
    <cellStyle name="Texto de advertencia 2" xfId="46"/>
    <cellStyle name="Texto explicativo 2" xfId="47"/>
    <cellStyle name="Título 2 2" xfId="50"/>
    <cellStyle name="Título 3 2" xfId="51"/>
    <cellStyle name="Título 4" xfId="48"/>
    <cellStyle name="Total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workbookViewId="0">
      <selection activeCell="AD14" sqref="AD14"/>
    </sheetView>
  </sheetViews>
  <sheetFormatPr baseColWidth="10" defaultRowHeight="12.75" x14ac:dyDescent="0.2"/>
  <cols>
    <col min="1" max="1" width="8" style="11" customWidth="1"/>
    <col min="2" max="2" width="6.28515625" style="11" customWidth="1"/>
    <col min="3" max="3" width="40.7109375" style="11" customWidth="1"/>
    <col min="4" max="4" width="12.28515625" style="11" customWidth="1"/>
    <col min="5" max="5" width="11.28515625" style="11" customWidth="1"/>
    <col min="6" max="6" width="14.5703125" style="11" hidden="1" customWidth="1"/>
    <col min="7" max="7" width="13.140625" style="11" hidden="1" customWidth="1"/>
    <col min="8" max="8" width="10.42578125" style="11" hidden="1" customWidth="1"/>
    <col min="9" max="15" width="9.28515625" style="11" hidden="1" customWidth="1"/>
    <col min="16" max="17" width="9.28515625" style="11" customWidth="1"/>
    <col min="18" max="20" width="9.28515625" style="11" hidden="1" customWidth="1"/>
    <col min="21" max="21" width="18.28515625" style="11" customWidth="1"/>
    <col min="22" max="22" width="6.28515625" style="11" customWidth="1"/>
    <col min="23" max="23" width="8.42578125" style="11" customWidth="1"/>
    <col min="24" max="24" width="8.140625" style="11" customWidth="1"/>
    <col min="25" max="16384" width="11.42578125" style="11"/>
  </cols>
  <sheetData>
    <row r="1" spans="1:24" x14ac:dyDescent="0.2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14.25" customHeight="1" x14ac:dyDescent="0.2">
      <c r="A3" s="33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hidden="1" x14ac:dyDescent="0.2">
      <c r="A4" s="32" t="s">
        <v>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hidden="1" x14ac:dyDescent="0.2">
      <c r="A5" s="32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hidden="1" x14ac:dyDescent="0.2">
      <c r="A6" s="32" t="s">
        <v>35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x14ac:dyDescent="0.2">
      <c r="A7" s="32" t="s">
        <v>37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16" t="s">
        <v>42</v>
      </c>
      <c r="B8" s="17">
        <v>222</v>
      </c>
      <c r="C8" s="18" t="s">
        <v>45</v>
      </c>
      <c r="D8" s="2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16" t="s">
        <v>1</v>
      </c>
      <c r="B9" s="17">
        <v>8</v>
      </c>
      <c r="C9" s="18" t="s">
        <v>46</v>
      </c>
      <c r="D9" s="20"/>
      <c r="E9" s="1"/>
      <c r="F9" s="1"/>
      <c r="G9" s="1"/>
      <c r="H9" s="1"/>
      <c r="I9" s="1"/>
      <c r="J9" s="1"/>
      <c r="K9" s="1"/>
      <c r="L9" s="3"/>
      <c r="M9" s="3"/>
      <c r="N9" s="3"/>
      <c r="O9" s="3"/>
      <c r="P9" s="3"/>
      <c r="Q9" s="3"/>
    </row>
    <row r="10" spans="1:24" x14ac:dyDescent="0.2">
      <c r="A10" s="16" t="s">
        <v>43</v>
      </c>
      <c r="B10" s="17">
        <v>4</v>
      </c>
      <c r="C10" s="18" t="s">
        <v>48</v>
      </c>
      <c r="D10" s="20"/>
      <c r="E10" s="1"/>
      <c r="F10" s="1"/>
      <c r="G10" s="1"/>
      <c r="H10" s="1"/>
      <c r="I10" s="1"/>
      <c r="J10" s="1"/>
      <c r="K10" s="1"/>
      <c r="L10" s="3"/>
      <c r="M10" s="3"/>
      <c r="N10" s="3"/>
      <c r="O10" s="3"/>
      <c r="P10" s="3"/>
      <c r="Q10" s="3"/>
    </row>
    <row r="11" spans="1:24" x14ac:dyDescent="0.2">
      <c r="A11" s="16" t="s">
        <v>5</v>
      </c>
      <c r="B11" s="19">
        <v>17</v>
      </c>
      <c r="C11" s="18" t="s">
        <v>47</v>
      </c>
      <c r="D11" s="20"/>
      <c r="E11" s="1"/>
      <c r="F11" s="1"/>
      <c r="G11" s="1"/>
      <c r="H11" s="1"/>
      <c r="I11" s="1"/>
      <c r="J11" s="1"/>
      <c r="K11" s="1"/>
      <c r="L11" s="3"/>
      <c r="M11" s="3"/>
      <c r="N11" s="3"/>
      <c r="O11" s="3"/>
      <c r="P11" s="3"/>
      <c r="Q11" s="3"/>
    </row>
    <row r="12" spans="1:24" x14ac:dyDescent="0.2">
      <c r="A12" s="16" t="s">
        <v>41</v>
      </c>
      <c r="B12" s="17">
        <v>6</v>
      </c>
      <c r="C12" s="18" t="s">
        <v>49</v>
      </c>
      <c r="D12" s="20"/>
      <c r="E12" s="1"/>
      <c r="F12" s="1"/>
      <c r="G12" s="1"/>
      <c r="H12" s="1"/>
      <c r="I12" s="1"/>
      <c r="J12" s="1"/>
      <c r="K12" s="1"/>
      <c r="L12" s="3"/>
      <c r="M12" s="3"/>
      <c r="N12" s="3"/>
      <c r="O12" s="3"/>
      <c r="P12" s="3"/>
      <c r="Q12" s="3"/>
    </row>
    <row r="13" spans="1:24" x14ac:dyDescent="0.2">
      <c r="A13" s="32" t="s">
        <v>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ht="37.5" customHeight="1" x14ac:dyDescent="0.2">
      <c r="A14" s="35" t="s">
        <v>50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2.75" customHeight="1" x14ac:dyDescent="0.2">
      <c r="A15" s="36" t="s">
        <v>3</v>
      </c>
      <c r="B15" s="37"/>
      <c r="C15" s="38"/>
      <c r="D15" s="39" t="s">
        <v>6</v>
      </c>
      <c r="E15" s="39" t="s">
        <v>15</v>
      </c>
      <c r="F15" s="41" t="s">
        <v>16</v>
      </c>
      <c r="G15" s="42"/>
      <c r="H15" s="41" t="s">
        <v>17</v>
      </c>
      <c r="I15" s="42"/>
      <c r="J15" s="36" t="s">
        <v>11</v>
      </c>
      <c r="K15" s="38"/>
      <c r="L15" s="36" t="s">
        <v>7</v>
      </c>
      <c r="M15" s="38"/>
      <c r="N15" s="36" t="s">
        <v>10</v>
      </c>
      <c r="O15" s="38"/>
      <c r="P15" s="36" t="s">
        <v>12</v>
      </c>
      <c r="Q15" s="38"/>
      <c r="R15" s="34" t="s">
        <v>25</v>
      </c>
      <c r="S15" s="34"/>
      <c r="T15" s="34"/>
      <c r="U15" s="43" t="s">
        <v>26</v>
      </c>
      <c r="V15" s="41" t="s">
        <v>28</v>
      </c>
      <c r="W15" s="44"/>
      <c r="X15" s="42"/>
    </row>
    <row r="16" spans="1:24" ht="20.25" customHeight="1" x14ac:dyDescent="0.2">
      <c r="A16" s="29" t="s">
        <v>14</v>
      </c>
      <c r="B16" s="34" t="s">
        <v>4</v>
      </c>
      <c r="C16" s="34"/>
      <c r="D16" s="40"/>
      <c r="E16" s="40"/>
      <c r="F16" s="30" t="s">
        <v>18</v>
      </c>
      <c r="G16" s="30" t="s">
        <v>19</v>
      </c>
      <c r="H16" s="30" t="s">
        <v>20</v>
      </c>
      <c r="I16" s="30" t="s">
        <v>21</v>
      </c>
      <c r="J16" s="2" t="s">
        <v>8</v>
      </c>
      <c r="K16" s="2" t="s">
        <v>9</v>
      </c>
      <c r="L16" s="2" t="s">
        <v>8</v>
      </c>
      <c r="M16" s="2" t="s">
        <v>9</v>
      </c>
      <c r="N16" s="2" t="s">
        <v>8</v>
      </c>
      <c r="O16" s="2" t="s">
        <v>9</v>
      </c>
      <c r="P16" s="2" t="s">
        <v>8</v>
      </c>
      <c r="Q16" s="2" t="s">
        <v>9</v>
      </c>
      <c r="R16" s="2" t="s">
        <v>8</v>
      </c>
      <c r="S16" s="2" t="s">
        <v>9</v>
      </c>
      <c r="T16" s="2" t="s">
        <v>27</v>
      </c>
      <c r="U16" s="43"/>
      <c r="V16" s="30" t="s">
        <v>29</v>
      </c>
      <c r="W16" s="30" t="s">
        <v>30</v>
      </c>
      <c r="X16" s="30" t="s">
        <v>31</v>
      </c>
    </row>
    <row r="17" spans="1:30" ht="41.25" customHeight="1" x14ac:dyDescent="0.2">
      <c r="A17" s="4">
        <v>1</v>
      </c>
      <c r="B17" s="48" t="s">
        <v>51</v>
      </c>
      <c r="C17" s="49"/>
      <c r="D17" s="8" t="s">
        <v>38</v>
      </c>
      <c r="E17" s="8">
        <v>8</v>
      </c>
      <c r="F17" s="22">
        <f>$F$25*E17/100</f>
        <v>0</v>
      </c>
      <c r="G17" s="22">
        <f>$G$25*E17/100</f>
        <v>0</v>
      </c>
      <c r="H17" s="7">
        <f>J17+L17+N17+P17</f>
        <v>30</v>
      </c>
      <c r="I17" s="7">
        <f>K17+M17+O17+Q17</f>
        <v>33</v>
      </c>
      <c r="J17" s="4">
        <v>4</v>
      </c>
      <c r="K17" s="13">
        <v>10</v>
      </c>
      <c r="L17" s="4">
        <v>10</v>
      </c>
      <c r="M17" s="28">
        <v>10</v>
      </c>
      <c r="N17" s="4">
        <v>11</v>
      </c>
      <c r="O17" s="28">
        <v>8</v>
      </c>
      <c r="P17" s="4">
        <v>5</v>
      </c>
      <c r="Q17" s="28">
        <v>5</v>
      </c>
      <c r="R17" s="9">
        <f>J17+L17+N17+P17</f>
        <v>30</v>
      </c>
      <c r="S17" s="9">
        <f>K17+M17+O17+Q17</f>
        <v>33</v>
      </c>
      <c r="T17" s="9">
        <f>S17-R17</f>
        <v>3</v>
      </c>
      <c r="U17" s="21"/>
      <c r="V17" s="28">
        <f>O17/N17*100</f>
        <v>72.727272727272734</v>
      </c>
      <c r="W17" s="28" t="e">
        <f>G17/F17*100</f>
        <v>#DIV/0!</v>
      </c>
      <c r="X17" s="28" t="e">
        <f>W17/V17*100</f>
        <v>#DIV/0!</v>
      </c>
    </row>
    <row r="18" spans="1:30" ht="60" customHeight="1" x14ac:dyDescent="0.2">
      <c r="A18" s="4">
        <v>2</v>
      </c>
      <c r="B18" s="48" t="s">
        <v>52</v>
      </c>
      <c r="C18" s="49"/>
      <c r="D18" s="8" t="s">
        <v>53</v>
      </c>
      <c r="E18" s="8">
        <v>8</v>
      </c>
      <c r="F18" s="22">
        <f t="shared" ref="F18:F23" si="0">$F$25*E18/100</f>
        <v>0</v>
      </c>
      <c r="G18" s="22">
        <f t="shared" ref="G18:G23" si="1">$G$25*E18/100</f>
        <v>0</v>
      </c>
      <c r="H18" s="7">
        <f t="shared" ref="H18:I24" si="2">J18+L18+N18+P18</f>
        <v>30</v>
      </c>
      <c r="I18" s="7">
        <f t="shared" si="2"/>
        <v>56</v>
      </c>
      <c r="J18" s="4">
        <v>5</v>
      </c>
      <c r="K18" s="13">
        <v>11</v>
      </c>
      <c r="L18" s="4">
        <v>10</v>
      </c>
      <c r="M18" s="28">
        <v>24</v>
      </c>
      <c r="N18" s="4">
        <v>10</v>
      </c>
      <c r="O18" s="28">
        <v>11</v>
      </c>
      <c r="P18" s="4">
        <v>5</v>
      </c>
      <c r="Q18" s="28">
        <v>10</v>
      </c>
      <c r="R18" s="9">
        <f t="shared" ref="R18:S25" si="3">J18+L18+N18+P18</f>
        <v>30</v>
      </c>
      <c r="S18" s="9">
        <f t="shared" si="3"/>
        <v>56</v>
      </c>
      <c r="T18" s="9">
        <f t="shared" ref="T18:T25" si="4">S18-R18</f>
        <v>26</v>
      </c>
      <c r="U18" s="31" t="s">
        <v>61</v>
      </c>
      <c r="V18" s="28">
        <f t="shared" ref="V18:V25" si="5">O18/N18*100</f>
        <v>110.00000000000001</v>
      </c>
      <c r="W18" s="28" t="e">
        <f t="shared" ref="W18:W25" si="6">G18/F18*100</f>
        <v>#DIV/0!</v>
      </c>
      <c r="X18" s="28" t="e">
        <f t="shared" ref="X18:X25" si="7">W18/V18*100</f>
        <v>#DIV/0!</v>
      </c>
    </row>
    <row r="19" spans="1:30" ht="47.25" customHeight="1" x14ac:dyDescent="0.2">
      <c r="A19" s="4">
        <v>3</v>
      </c>
      <c r="B19" s="48" t="s">
        <v>54</v>
      </c>
      <c r="C19" s="49"/>
      <c r="D19" s="8" t="s">
        <v>40</v>
      </c>
      <c r="E19" s="8">
        <v>9</v>
      </c>
      <c r="F19" s="22">
        <f t="shared" si="0"/>
        <v>0</v>
      </c>
      <c r="G19" s="22">
        <f t="shared" si="1"/>
        <v>0</v>
      </c>
      <c r="H19" s="7">
        <f t="shared" si="2"/>
        <v>300</v>
      </c>
      <c r="I19" s="7">
        <f t="shared" si="2"/>
        <v>300</v>
      </c>
      <c r="J19" s="4">
        <v>75</v>
      </c>
      <c r="K19" s="13">
        <v>75</v>
      </c>
      <c r="L19" s="4">
        <v>75</v>
      </c>
      <c r="M19" s="28">
        <v>75</v>
      </c>
      <c r="N19" s="4">
        <v>75</v>
      </c>
      <c r="O19" s="28">
        <v>75</v>
      </c>
      <c r="P19" s="4">
        <v>75</v>
      </c>
      <c r="Q19" s="28">
        <v>75</v>
      </c>
      <c r="R19" s="9">
        <f t="shared" si="3"/>
        <v>300</v>
      </c>
      <c r="S19" s="9">
        <f t="shared" si="3"/>
        <v>300</v>
      </c>
      <c r="T19" s="9">
        <f t="shared" si="4"/>
        <v>0</v>
      </c>
      <c r="U19" s="15"/>
      <c r="V19" s="28">
        <f t="shared" si="5"/>
        <v>100</v>
      </c>
      <c r="W19" s="28" t="e">
        <f t="shared" si="6"/>
        <v>#DIV/0!</v>
      </c>
      <c r="X19" s="28" t="e">
        <f t="shared" si="7"/>
        <v>#DIV/0!</v>
      </c>
    </row>
    <row r="20" spans="1:30" ht="52.5" customHeight="1" x14ac:dyDescent="0.2">
      <c r="A20" s="4">
        <v>4</v>
      </c>
      <c r="B20" s="48" t="s">
        <v>55</v>
      </c>
      <c r="C20" s="49"/>
      <c r="D20" s="8" t="s">
        <v>39</v>
      </c>
      <c r="E20" s="8">
        <v>6</v>
      </c>
      <c r="F20" s="22">
        <f t="shared" si="0"/>
        <v>0</v>
      </c>
      <c r="G20" s="22">
        <f t="shared" si="1"/>
        <v>0</v>
      </c>
      <c r="H20" s="7">
        <f t="shared" si="2"/>
        <v>4</v>
      </c>
      <c r="I20" s="7">
        <f t="shared" si="2"/>
        <v>4</v>
      </c>
      <c r="J20" s="4">
        <v>1</v>
      </c>
      <c r="K20" s="13">
        <v>1</v>
      </c>
      <c r="L20" s="4">
        <v>1</v>
      </c>
      <c r="M20" s="28">
        <v>1</v>
      </c>
      <c r="N20" s="4">
        <v>1</v>
      </c>
      <c r="O20" s="28">
        <v>1</v>
      </c>
      <c r="P20" s="4">
        <v>1</v>
      </c>
      <c r="Q20" s="28">
        <v>1</v>
      </c>
      <c r="R20" s="9">
        <f t="shared" si="3"/>
        <v>4</v>
      </c>
      <c r="S20" s="9">
        <f t="shared" si="3"/>
        <v>4</v>
      </c>
      <c r="T20" s="9">
        <f t="shared" si="4"/>
        <v>0</v>
      </c>
      <c r="U20" s="10"/>
      <c r="V20" s="28">
        <f t="shared" si="5"/>
        <v>100</v>
      </c>
      <c r="W20" s="28" t="e">
        <f t="shared" si="6"/>
        <v>#DIV/0!</v>
      </c>
      <c r="X20" s="28" t="e">
        <f t="shared" si="7"/>
        <v>#DIV/0!</v>
      </c>
    </row>
    <row r="21" spans="1:30" ht="31.5" customHeight="1" x14ac:dyDescent="0.2">
      <c r="A21" s="4">
        <v>5</v>
      </c>
      <c r="B21" s="48" t="s">
        <v>56</v>
      </c>
      <c r="C21" s="49"/>
      <c r="D21" s="8" t="s">
        <v>57</v>
      </c>
      <c r="E21" s="8">
        <v>42</v>
      </c>
      <c r="F21" s="22">
        <f t="shared" si="0"/>
        <v>0</v>
      </c>
      <c r="G21" s="22">
        <f t="shared" si="1"/>
        <v>0</v>
      </c>
      <c r="H21" s="7">
        <f t="shared" si="2"/>
        <v>30</v>
      </c>
      <c r="I21" s="7">
        <f t="shared" si="2"/>
        <v>23</v>
      </c>
      <c r="J21" s="4">
        <v>4</v>
      </c>
      <c r="K21" s="13"/>
      <c r="L21" s="4">
        <v>10</v>
      </c>
      <c r="M21" s="28">
        <v>10</v>
      </c>
      <c r="N21" s="4">
        <v>11</v>
      </c>
      <c r="O21" s="28">
        <v>8</v>
      </c>
      <c r="P21" s="4">
        <v>5</v>
      </c>
      <c r="Q21" s="28">
        <v>5</v>
      </c>
      <c r="R21" s="9">
        <f t="shared" si="3"/>
        <v>30</v>
      </c>
      <c r="S21" s="9">
        <f t="shared" si="3"/>
        <v>23</v>
      </c>
      <c r="T21" s="9">
        <f t="shared" si="4"/>
        <v>-7</v>
      </c>
      <c r="U21" s="10"/>
      <c r="V21" s="28">
        <f t="shared" si="5"/>
        <v>72.727272727272734</v>
      </c>
      <c r="W21" s="28" t="e">
        <f t="shared" si="6"/>
        <v>#DIV/0!</v>
      </c>
      <c r="X21" s="28" t="e">
        <f t="shared" si="7"/>
        <v>#DIV/0!</v>
      </c>
    </row>
    <row r="22" spans="1:30" ht="31.5" customHeight="1" x14ac:dyDescent="0.2">
      <c r="A22" s="4">
        <v>6</v>
      </c>
      <c r="B22" s="48" t="s">
        <v>58</v>
      </c>
      <c r="C22" s="49"/>
      <c r="D22" s="8" t="s">
        <v>44</v>
      </c>
      <c r="E22" s="8">
        <v>15</v>
      </c>
      <c r="F22" s="22">
        <f t="shared" si="0"/>
        <v>0</v>
      </c>
      <c r="G22" s="22">
        <f t="shared" si="1"/>
        <v>0</v>
      </c>
      <c r="H22" s="7">
        <f t="shared" si="2"/>
        <v>300</v>
      </c>
      <c r="I22" s="7">
        <f t="shared" si="2"/>
        <v>300</v>
      </c>
      <c r="J22" s="4">
        <v>75</v>
      </c>
      <c r="K22" s="13">
        <v>75</v>
      </c>
      <c r="L22" s="4">
        <v>75</v>
      </c>
      <c r="M22" s="28">
        <v>75</v>
      </c>
      <c r="N22" s="4">
        <v>75</v>
      </c>
      <c r="O22" s="28">
        <v>75</v>
      </c>
      <c r="P22" s="4">
        <v>75</v>
      </c>
      <c r="Q22" s="28">
        <v>75</v>
      </c>
      <c r="R22" s="9">
        <f t="shared" si="3"/>
        <v>300</v>
      </c>
      <c r="S22" s="9">
        <f t="shared" si="3"/>
        <v>300</v>
      </c>
      <c r="T22" s="9">
        <f t="shared" si="4"/>
        <v>0</v>
      </c>
      <c r="U22" s="10"/>
      <c r="V22" s="28">
        <f t="shared" si="5"/>
        <v>100</v>
      </c>
      <c r="W22" s="28" t="e">
        <f t="shared" si="6"/>
        <v>#DIV/0!</v>
      </c>
      <c r="X22" s="28" t="e">
        <f t="shared" si="7"/>
        <v>#DIV/0!</v>
      </c>
      <c r="AA22" s="11" t="s">
        <v>36</v>
      </c>
    </row>
    <row r="23" spans="1:30" ht="54" customHeight="1" x14ac:dyDescent="0.2">
      <c r="A23" s="4">
        <v>7</v>
      </c>
      <c r="B23" s="48" t="s">
        <v>59</v>
      </c>
      <c r="C23" s="49"/>
      <c r="D23" s="8" t="s">
        <v>44</v>
      </c>
      <c r="E23" s="8">
        <v>12</v>
      </c>
      <c r="F23" s="22">
        <f t="shared" si="0"/>
        <v>0</v>
      </c>
      <c r="G23" s="22">
        <f t="shared" si="1"/>
        <v>0</v>
      </c>
      <c r="H23" s="7">
        <f t="shared" si="2"/>
        <v>30</v>
      </c>
      <c r="I23" s="7">
        <f t="shared" si="2"/>
        <v>35</v>
      </c>
      <c r="J23" s="4">
        <v>7</v>
      </c>
      <c r="K23" s="13">
        <v>7</v>
      </c>
      <c r="L23" s="4">
        <v>8</v>
      </c>
      <c r="M23" s="28">
        <v>8</v>
      </c>
      <c r="N23" s="4">
        <v>8</v>
      </c>
      <c r="O23" s="28">
        <v>9</v>
      </c>
      <c r="P23" s="4">
        <v>7</v>
      </c>
      <c r="Q23" s="28">
        <v>11</v>
      </c>
      <c r="R23" s="9">
        <f t="shared" si="3"/>
        <v>30</v>
      </c>
      <c r="S23" s="9">
        <f t="shared" si="3"/>
        <v>35</v>
      </c>
      <c r="T23" s="9">
        <f t="shared" si="4"/>
        <v>5</v>
      </c>
      <c r="U23" s="31" t="s">
        <v>62</v>
      </c>
      <c r="V23" s="28">
        <f t="shared" si="5"/>
        <v>112.5</v>
      </c>
      <c r="W23" s="28" t="e">
        <f t="shared" si="6"/>
        <v>#DIV/0!</v>
      </c>
      <c r="X23" s="28" t="e">
        <f t="shared" si="7"/>
        <v>#DIV/0!</v>
      </c>
      <c r="AD23" s="11" t="s">
        <v>36</v>
      </c>
    </row>
    <row r="24" spans="1:30" ht="19.5" customHeight="1" x14ac:dyDescent="0.2">
      <c r="A24" s="4">
        <v>8</v>
      </c>
      <c r="B24" s="48" t="s">
        <v>36</v>
      </c>
      <c r="C24" s="49"/>
      <c r="D24" s="8" t="s">
        <v>36</v>
      </c>
      <c r="E24" s="8" t="s">
        <v>36</v>
      </c>
      <c r="F24" s="25"/>
      <c r="G24" s="25"/>
      <c r="H24" s="7">
        <f t="shared" si="2"/>
        <v>0</v>
      </c>
      <c r="I24" s="7">
        <f t="shared" si="2"/>
        <v>0</v>
      </c>
      <c r="J24" s="4"/>
      <c r="K24" s="13"/>
      <c r="L24" s="4"/>
      <c r="M24" s="28"/>
      <c r="N24" s="4"/>
      <c r="O24" s="28"/>
      <c r="P24" s="4"/>
      <c r="Q24" s="28"/>
      <c r="R24" s="9">
        <f t="shared" si="3"/>
        <v>0</v>
      </c>
      <c r="S24" s="9">
        <f t="shared" si="3"/>
        <v>0</v>
      </c>
      <c r="T24" s="9">
        <f t="shared" si="4"/>
        <v>0</v>
      </c>
      <c r="U24" s="10"/>
      <c r="V24" s="28"/>
      <c r="W24" s="28"/>
      <c r="X24" s="28"/>
    </row>
    <row r="25" spans="1:30" s="1" customFormat="1" ht="25.5" customHeight="1" x14ac:dyDescent="0.2">
      <c r="A25" s="45" t="s">
        <v>22</v>
      </c>
      <c r="B25" s="46"/>
      <c r="C25" s="47"/>
      <c r="D25" s="8"/>
      <c r="E25" s="8">
        <f>SUM(E17:E24)</f>
        <v>100</v>
      </c>
      <c r="F25" s="12"/>
      <c r="G25" s="12"/>
      <c r="H25" s="8">
        <f t="shared" ref="H25:Q25" si="8">SUM(H17:H24)</f>
        <v>724</v>
      </c>
      <c r="I25" s="8">
        <f t="shared" si="8"/>
        <v>751</v>
      </c>
      <c r="J25" s="8">
        <f t="shared" si="8"/>
        <v>171</v>
      </c>
      <c r="K25" s="8">
        <f t="shared" si="8"/>
        <v>179</v>
      </c>
      <c r="L25" s="8">
        <f t="shared" si="8"/>
        <v>189</v>
      </c>
      <c r="M25" s="8">
        <f t="shared" si="8"/>
        <v>203</v>
      </c>
      <c r="N25" s="8">
        <f t="shared" si="8"/>
        <v>191</v>
      </c>
      <c r="O25" s="8">
        <f t="shared" si="8"/>
        <v>187</v>
      </c>
      <c r="P25" s="8">
        <f t="shared" si="8"/>
        <v>173</v>
      </c>
      <c r="Q25" s="8">
        <f t="shared" si="8"/>
        <v>182</v>
      </c>
      <c r="R25" s="7">
        <f t="shared" si="3"/>
        <v>724</v>
      </c>
      <c r="S25" s="7">
        <f t="shared" si="3"/>
        <v>751</v>
      </c>
      <c r="T25" s="7">
        <f t="shared" si="4"/>
        <v>27</v>
      </c>
      <c r="U25" s="23"/>
      <c r="V25" s="28">
        <f t="shared" si="5"/>
        <v>97.905759162303667</v>
      </c>
      <c r="W25" s="28" t="e">
        <f t="shared" si="6"/>
        <v>#DIV/0!</v>
      </c>
      <c r="X25" s="28" t="e">
        <f t="shared" si="7"/>
        <v>#DIV/0!</v>
      </c>
    </row>
    <row r="26" spans="1:30" s="3" customFormat="1" ht="14.25" customHeight="1" x14ac:dyDescent="0.2">
      <c r="B26" s="6" t="s">
        <v>23</v>
      </c>
      <c r="F26" s="5"/>
      <c r="H26" s="3" t="s">
        <v>24</v>
      </c>
      <c r="U26" s="24"/>
    </row>
    <row r="27" spans="1:30" x14ac:dyDescent="0.2">
      <c r="U27" s="26"/>
    </row>
    <row r="28" spans="1:30" x14ac:dyDescent="0.2">
      <c r="C28" s="27" t="s">
        <v>60</v>
      </c>
    </row>
    <row r="29" spans="1:30" x14ac:dyDescent="0.2">
      <c r="C29" s="14" t="s">
        <v>36</v>
      </c>
    </row>
    <row r="30" spans="1:30" x14ac:dyDescent="0.2">
      <c r="B30" s="11" t="s">
        <v>36</v>
      </c>
    </row>
  </sheetData>
  <mergeCells count="31">
    <mergeCell ref="B23:C23"/>
    <mergeCell ref="B24:C24"/>
    <mergeCell ref="A25:C25"/>
    <mergeCell ref="B17:C17"/>
    <mergeCell ref="B18:C18"/>
    <mergeCell ref="B19:C19"/>
    <mergeCell ref="B20:C20"/>
    <mergeCell ref="B21:C21"/>
    <mergeCell ref="B22:C22"/>
    <mergeCell ref="B16:C16"/>
    <mergeCell ref="A7:X7"/>
    <mergeCell ref="A13:X13"/>
    <mergeCell ref="A14:X14"/>
    <mergeCell ref="A15:C15"/>
    <mergeCell ref="D15:D16"/>
    <mergeCell ref="E15:E16"/>
    <mergeCell ref="F15:G15"/>
    <mergeCell ref="H15:I15"/>
    <mergeCell ref="J15:K15"/>
    <mergeCell ref="L15:M15"/>
    <mergeCell ref="N15:O15"/>
    <mergeCell ref="P15:Q15"/>
    <mergeCell ref="R15:T15"/>
    <mergeCell ref="U15:U16"/>
    <mergeCell ref="V15:X15"/>
    <mergeCell ref="A6:X6"/>
    <mergeCell ref="A1:X1"/>
    <mergeCell ref="A2:X2"/>
    <mergeCell ref="A3:X3"/>
    <mergeCell ref="A4:X4"/>
    <mergeCell ref="A5:X5"/>
  </mergeCells>
  <pageMargins left="3.937007874015748E-2" right="3.937007874015748E-2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222 08 04 017 06 </vt:lpstr>
      <vt:lpstr>'222 08 04 017 06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</dc:creator>
  <cp:lastModifiedBy>Paulina Jaramillo</cp:lastModifiedBy>
  <cp:lastPrinted>2025-10-21T00:05:56Z</cp:lastPrinted>
  <dcterms:created xsi:type="dcterms:W3CDTF">2010-04-16T17:39:00Z</dcterms:created>
  <dcterms:modified xsi:type="dcterms:W3CDTF">2026-02-10T19:50:25Z</dcterms:modified>
</cp:coreProperties>
</file>