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HIA\Desktop\TRANSPARENCIA\2025\"/>
    </mc:Choice>
  </mc:AlternateContent>
  <bookViews>
    <workbookView xWindow="0" yWindow="0" windowWidth="23040" windowHeight="9192"/>
  </bookViews>
  <sheets>
    <sheet name="OCT-DIC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3" i="1" l="1"/>
  <c r="E303" i="1" s="1"/>
  <c r="D313" i="1"/>
  <c r="D303" i="1" s="1"/>
  <c r="C313" i="1"/>
  <c r="E308" i="1"/>
  <c r="D308" i="1"/>
  <c r="C308" i="1"/>
  <c r="E307" i="1"/>
  <c r="D307" i="1"/>
  <c r="C307" i="1"/>
  <c r="E304" i="1"/>
  <c r="D304" i="1"/>
  <c r="C304" i="1"/>
  <c r="C303" i="1"/>
  <c r="E263" i="1"/>
  <c r="E245" i="1" s="1"/>
  <c r="D263" i="1"/>
  <c r="D245" i="1" s="1"/>
  <c r="C263" i="1"/>
  <c r="C245" i="1" s="1"/>
  <c r="E260" i="1"/>
  <c r="D260" i="1"/>
  <c r="C260" i="1"/>
  <c r="E246" i="1"/>
  <c r="D246" i="1"/>
  <c r="C246" i="1"/>
  <c r="E238" i="1"/>
  <c r="D238" i="1"/>
  <c r="C238" i="1"/>
  <c r="E237" i="1"/>
  <c r="D237" i="1"/>
  <c r="C237" i="1"/>
  <c r="E232" i="1"/>
  <c r="E208" i="1" s="1"/>
  <c r="D232" i="1"/>
  <c r="C232" i="1"/>
  <c r="E228" i="1"/>
  <c r="D228" i="1"/>
  <c r="C228" i="1"/>
  <c r="E218" i="1"/>
  <c r="D218" i="1"/>
  <c r="C218" i="1"/>
  <c r="E210" i="1"/>
  <c r="D210" i="1"/>
  <c r="C210" i="1"/>
  <c r="E209" i="1"/>
  <c r="D209" i="1"/>
  <c r="C209" i="1"/>
  <c r="C208" i="1" s="1"/>
  <c r="D208" i="1"/>
  <c r="E206" i="1"/>
  <c r="D206" i="1"/>
  <c r="C206" i="1"/>
  <c r="E194" i="1"/>
  <c r="D194" i="1"/>
  <c r="C194" i="1"/>
  <c r="E187" i="1"/>
  <c r="D187" i="1"/>
  <c r="C187" i="1"/>
  <c r="E184" i="1"/>
  <c r="D184" i="1"/>
  <c r="C184" i="1"/>
  <c r="E183" i="1"/>
  <c r="D183" i="1"/>
  <c r="C183" i="1"/>
  <c r="E181" i="1"/>
  <c r="D181" i="1"/>
  <c r="C181" i="1"/>
  <c r="E179" i="1"/>
  <c r="D179" i="1"/>
  <c r="C179" i="1"/>
  <c r="E177" i="1"/>
  <c r="D177" i="1"/>
  <c r="C177" i="1"/>
  <c r="E175" i="1"/>
  <c r="D175" i="1"/>
  <c r="C175" i="1"/>
  <c r="E174" i="1"/>
  <c r="D174" i="1"/>
  <c r="C174" i="1"/>
  <c r="E163" i="1"/>
  <c r="E157" i="1" s="1"/>
  <c r="D163" i="1"/>
  <c r="C163" i="1"/>
  <c r="D157" i="1"/>
  <c r="C157" i="1"/>
  <c r="E153" i="1"/>
  <c r="D153" i="1"/>
  <c r="C153" i="1"/>
  <c r="E139" i="1"/>
  <c r="D139" i="1"/>
  <c r="C139" i="1"/>
  <c r="E122" i="1"/>
  <c r="D122" i="1"/>
  <c r="C122" i="1"/>
  <c r="E113" i="1"/>
  <c r="D113" i="1"/>
  <c r="C113" i="1"/>
  <c r="E109" i="1"/>
  <c r="D109" i="1"/>
  <c r="C109" i="1"/>
  <c r="E73" i="1"/>
  <c r="D73" i="1"/>
  <c r="C73" i="1"/>
  <c r="E65" i="1"/>
  <c r="D65" i="1"/>
  <c r="C65" i="1"/>
  <c r="E63" i="1"/>
  <c r="D63" i="1"/>
  <c r="C63" i="1"/>
  <c r="E60" i="1"/>
  <c r="D60" i="1"/>
  <c r="C60" i="1"/>
  <c r="C50" i="1" s="1"/>
  <c r="C46" i="1" s="1"/>
  <c r="E56" i="1"/>
  <c r="D56" i="1"/>
  <c r="C56" i="1"/>
  <c r="E52" i="1"/>
  <c r="D52" i="1"/>
  <c r="C52" i="1"/>
  <c r="E47" i="1"/>
  <c r="D47" i="1"/>
  <c r="C47" i="1"/>
  <c r="E40" i="1"/>
  <c r="E39" i="1" s="1"/>
  <c r="D40" i="1"/>
  <c r="C40" i="1"/>
  <c r="D39" i="1"/>
  <c r="C39" i="1"/>
  <c r="E35" i="1"/>
  <c r="D35" i="1"/>
  <c r="C35" i="1"/>
  <c r="E31" i="1"/>
  <c r="D31" i="1"/>
  <c r="C31" i="1"/>
  <c r="E27" i="1"/>
  <c r="D27" i="1"/>
  <c r="C27" i="1"/>
  <c r="C21" i="1" s="1"/>
  <c r="C8" i="1" s="1"/>
  <c r="C317" i="1" s="1"/>
  <c r="E22" i="1"/>
  <c r="E21" i="1" s="1"/>
  <c r="E8" i="1" s="1"/>
  <c r="D22" i="1"/>
  <c r="D21" i="1" s="1"/>
  <c r="D8" i="1" s="1"/>
  <c r="C22" i="1"/>
  <c r="E13" i="1"/>
  <c r="D13" i="1"/>
  <c r="C13" i="1"/>
  <c r="E12" i="1"/>
  <c r="D12" i="1"/>
  <c r="C12" i="1"/>
  <c r="E9" i="1"/>
  <c r="D9" i="1"/>
  <c r="C9" i="1"/>
  <c r="D50" i="1" l="1"/>
  <c r="D46" i="1" s="1"/>
  <c r="D317" i="1" s="1"/>
  <c r="E50" i="1"/>
  <c r="E46" i="1" s="1"/>
  <c r="E317" i="1" s="1"/>
</calcChain>
</file>

<file path=xl/sharedStrings.xml><?xml version="1.0" encoding="utf-8"?>
<sst xmlns="http://schemas.openxmlformats.org/spreadsheetml/2006/main" count="422" uniqueCount="305">
  <si>
    <t>MUNICIPIO DE GUAYMAS SONORA</t>
  </si>
  <si>
    <t>ADMINISTRACION MUNICIPAL 2024-2027</t>
  </si>
  <si>
    <t>INGRESOS MENSUALES POR CONCEPTO DE RECAUDACION MUNICIPAL, PARTICIPACIONES Y APORTACIONES FEDERALES Y ESTATALES</t>
  </si>
  <si>
    <t>DEL 01 DE OCTUBRE AL 31 DICIEMBRE DE 2025</t>
  </si>
  <si>
    <t>Clave</t>
  </si>
  <si>
    <t>Descripción</t>
  </si>
  <si>
    <t>OCTUBRE</t>
  </si>
  <si>
    <t>NOVIEMBRE</t>
  </si>
  <si>
    <t>DICIEMBRE</t>
  </si>
  <si>
    <t xml:space="preserve">Impuestos 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</si>
  <si>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</si>
  <si>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</si>
  <si>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</si>
  <si>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</si>
  <si>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</si>
  <si>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</si>
  <si>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</si>
  <si>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</si>
  <si>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</si>
  <si>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</si>
  <si>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</si>
  <si>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</si>
  <si>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</si>
  <si>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</si>
  <si>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</si>
  <si>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</si>
  <si>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</si>
  <si>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</si>
  <si>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4.- Impuesto predial ejidal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</si>
  <si>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</si>
  <si>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</si>
  <si>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</si>
  <si>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</si>
  <si>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</si>
  <si>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</si>
  <si>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</si>
  <si>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</si>
  <si>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</si>
  <si>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</si>
  <si>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</si>
  <si>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</si>
  <si>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</si>
  <si>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</si>
  <si>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</si>
  <si>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</si>
  <si>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</si>
  <si>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</si>
  <si>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</si>
  <si>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</si>
  <si>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</si>
  <si>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</si>
  <si>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</si>
  <si>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</si>
  <si>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</si>
  <si>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</si>
  <si>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</si>
  <si>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</si>
  <si>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</si>
  <si>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>4.- Part en talleres de cultura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</si>
  <si>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</si>
  <si>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</si>
  <si>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</si>
  <si>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</si>
  <si>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</si>
  <si>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</si>
  <si>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</si>
  <si>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</si>
  <si>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</si>
  <si>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</si>
  <si>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</si>
  <si>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</si>
  <si>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</si>
  <si>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</si>
  <si>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</si>
  <si>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</si>
  <si>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</si>
  <si>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</si>
  <si>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</si>
  <si>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</si>
  <si>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</si>
  <si>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</si>
  <si>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</si>
  <si>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</si>
  <si>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Concesiones Para Aprovechamiento de la Vía Pública.</t>
  </si>
  <si>
    <t>15.- Expedicion de constancias y dictamenes</t>
  </si>
  <si>
    <t>16.- Expedicion de factinilidad de uso de suelo</t>
  </si>
  <si>
    <t>17.- Expedicion de permisos de construccion en tumba</t>
  </si>
  <si>
    <t>18.- Expedicion de alineamiento y numero oficial</t>
  </si>
  <si>
    <t>19.- Expedicion de registro y refrendo de director responsable de obra y de perito corresponsable de obra.</t>
  </si>
  <si>
    <t>20.- Manifisto de apertura de negocio</t>
  </si>
  <si>
    <t>21.- Permiso y uso de ocupacion</t>
  </si>
  <si>
    <t xml:space="preserve">22.- Otorgamiento de licencias de funcionamiento para establecimientos </t>
  </si>
  <si>
    <t>23.- Autorizacion de desarrollos inmobiliarios</t>
  </si>
  <si>
    <t>24.- Licencia de Urbanización y supervisión de las obras de infraestructura y urbanización</t>
  </si>
  <si>
    <t xml:space="preserve">25.- Donación en Desarrollos Inmobiliarios </t>
  </si>
  <si>
    <t>26.- Modificación de Desarrollos Inmobiliarios ya autorizados</t>
  </si>
  <si>
    <t>27.- Expedición de licencias de uso de suelo</t>
  </si>
  <si>
    <t xml:space="preserve">28.- Autorización para el cambio de uso del suelo o para el cambio  en la clasificación de un fraccionamiento </t>
  </si>
  <si>
    <t>29.- Autorización de Proyecto de Lotificación de los Desarrollos Inmobiliarios</t>
  </si>
  <si>
    <t>30.- Expedir acta de entrega-recepción por parte del Ayuntamiento</t>
  </si>
  <si>
    <t>31.- Aprobación para llevar a cabo la Instauración de Régimen de Condominio</t>
  </si>
  <si>
    <t>32.- Revisión y autorización de medidas y colindancias de desarrollos habitacionales, comerciales e industriales</t>
  </si>
  <si>
    <t>33.- Expedición de certificado de derechos adicionales de edificación</t>
  </si>
  <si>
    <t>34.- Expedición del documento que contenga la enajenación de inmuebles que realicen los Ayuntamientos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</si>
  <si>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</si>
  <si>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</si>
  <si>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</si>
  <si>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</si>
  <si>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</si>
  <si>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</si>
  <si>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</si>
  <si>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</si>
  <si>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</si>
  <si>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 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</si>
  <si>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</si>
  <si>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</si>
  <si>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</si>
  <si>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</si>
  <si>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</si>
  <si>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</si>
  <si>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</si>
  <si>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</si>
  <si>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</si>
  <si>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</si>
  <si>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</si>
  <si>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</si>
  <si>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</si>
  <si>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</si>
  <si>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</si>
  <si>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</si>
  <si>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</si>
  <si>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</si>
  <si>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</si>
  <si>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</si>
  <si>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</si>
  <si>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>1.- Kermes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</si>
  <si>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</si>
  <si>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</si>
  <si>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</si>
  <si>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</si>
  <si>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</si>
  <si>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</si>
  <si>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</si>
  <si>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</si>
  <si>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</si>
  <si>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</si>
  <si>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</si>
  <si>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</si>
  <si>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</si>
  <si>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</si>
  <si>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</si>
  <si>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</si>
  <si>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</si>
  <si>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</si>
  <si>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</si>
  <si>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</si>
  <si>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</si>
  <si>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</si>
  <si>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</si>
  <si>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</si>
  <si>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</si>
  <si>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C. Cierre de Calles para Eventos Diversos</t>
  </si>
  <si>
    <t>D. Anuencia comercio Ambulante en playas y Zona Federal Marítimo Terrestre</t>
  </si>
  <si>
    <t>E. Ingresos derivados por la autorización de funcionamiento de maquinas de apuestas o salas de sorteos y/o casinos</t>
  </si>
  <si>
    <t>7.- servicios de farmacia</t>
  </si>
  <si>
    <t>8.- servicios de óptica</t>
  </si>
  <si>
    <t>9.- servicio de análisis de laboratorio clínico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</si>
  <si>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</si>
  <si>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</si>
  <si>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</si>
  <si>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</si>
  <si>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</si>
  <si>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</si>
  <si>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</si>
  <si>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</t>
  </si>
  <si>
    <t xml:space="preserve">Productos de Tipo Corriente </t>
  </si>
  <si>
    <t>Enajenación onerosa de bienes inmuebles no sujetos a régimen de dominio publico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</si>
  <si>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</si>
  <si>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</si>
  <si>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</si>
  <si>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</si>
  <si>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</si>
  <si>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</si>
  <si>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</si>
  <si>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</si>
  <si>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</si>
  <si>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</si>
  <si>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</si>
  <si>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</si>
  <si>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cesiones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</si>
  <si>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</si>
  <si>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</si>
  <si>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</si>
  <si>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</si>
  <si>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</si>
  <si>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</si>
  <si>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11.- Desarrollo Social Programas Alimentarios</t>
  </si>
  <si>
    <t>Productos de capital</t>
  </si>
  <si>
    <t xml:space="preserve">Aprovechamientos </t>
  </si>
  <si>
    <t xml:space="preserve">Aprovechamientos de Tipo Corriente </t>
  </si>
  <si>
    <t>1.- Policía</t>
  </si>
  <si>
    <t>2.- Tránsito</t>
  </si>
  <si>
    <t>3- Planeación y Control Urbano</t>
  </si>
  <si>
    <t>4- Multas de Ecología</t>
  </si>
  <si>
    <t>5 .- Multas de vendedores ambulantes</t>
  </si>
  <si>
    <t>6.- Multas por omisión en presentación de declaración Art. 22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</si>
  <si>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</si>
  <si>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</si>
  <si>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</si>
  <si>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</si>
  <si>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</si>
  <si>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</si>
  <si>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</si>
  <si>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</si>
  <si>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</si>
  <si>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</si>
  <si>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</si>
  <si>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</si>
  <si>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</si>
  <si>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</si>
  <si>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t xml:space="preserve">Enajenación onerosa de bienes muebles no sujetos a régimen de dominio público </t>
  </si>
  <si>
    <t xml:space="preserve">Enajenación onerosa de bienes inmuebles no sujetos a régimen de dominio público </t>
  </si>
  <si>
    <t>Ingresos por Venta de Bienes y servicios (paramunicipales)</t>
  </si>
  <si>
    <t>Ingresos de Operación de Entidades Paramunicipales</t>
  </si>
  <si>
    <t>DIF Municipal</t>
  </si>
  <si>
    <t>Promotora Inmobiliaria IMGUAY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</si>
  <si>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</si>
  <si>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</si>
  <si>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</si>
  <si>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</si>
  <si>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</si>
  <si>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</si>
  <si>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</si>
  <si>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</si>
  <si>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</si>
  <si>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</si>
  <si>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servicio a bebidas, alcohol y tabaco.</t>
  </si>
  <si>
    <t xml:space="preserve">Fondo de impuesto de autos nuevos </t>
  </si>
  <si>
    <t xml:space="preserve">Participación de premios y loterías </t>
  </si>
  <si>
    <t xml:space="preserve">Fondo de compensación por resarcimiento para disminución del impuesto sobre automóviles nuevos </t>
  </si>
  <si>
    <t>Fondo de fiscalización y recaudación.</t>
  </si>
  <si>
    <t>art 4  fraccion I ley de coord fiscal a las (gasolinas)</t>
  </si>
  <si>
    <t xml:space="preserve">0.136% de la recaudación federal participable </t>
  </si>
  <si>
    <t xml:space="preserve">100 % ISR entidades federativas </t>
  </si>
  <si>
    <t>ISR Enajenación de bienes inmuebles art. 126 LISR</t>
  </si>
  <si>
    <t xml:space="preserve">Aportaciones </t>
  </si>
  <si>
    <t xml:space="preserve">Fondo de aportaciones para el fortalecimiento municipal </t>
  </si>
  <si>
    <t>Fondo de aportaciones para la infraestructura social municipal (FAIS)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</si>
  <si>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</si>
  <si>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</si>
  <si>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</si>
  <si>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</si>
  <si>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</si>
  <si>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</si>
  <si>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</si>
  <si>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SUBSEMUN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</si>
  <si>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</si>
  <si>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</si>
  <si>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</si>
  <si>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</si>
  <si>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</si>
  <si>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</si>
  <si>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</si>
  <si>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</si>
  <si>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</si>
  <si>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</si>
  <si>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</si>
  <si>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</si>
  <si>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>Fondo de apoyo para vigilancia, administración, mantenimiento, preservación y limpieza de la zona federal marítimo terrestre.</t>
  </si>
  <si>
    <t xml:space="preserve">Recursos del Fondo de Pavimentación y Espacios Públicos (FOPEDEP) </t>
  </si>
  <si>
    <t>Fondo legislativo del programa DARE</t>
  </si>
  <si>
    <t>Subsidio para el área rural Ramo 20</t>
  </si>
  <si>
    <t>Programas Regionales</t>
  </si>
  <si>
    <t>Mejoramiento de imagen urbana</t>
  </si>
  <si>
    <t>Apoyo de SIDUR para pavimentación</t>
  </si>
  <si>
    <t>Programa extraordinario instituto de la mujer</t>
  </si>
  <si>
    <t>Ramo 23: provisiones salariales y económicas</t>
  </si>
  <si>
    <t xml:space="preserve">Programa de infraestructura básica del Estado de Sonora (PIBES) </t>
  </si>
  <si>
    <t xml:space="preserve">Consejo Nacional para la Cultura y las Artes (CONACULTA) </t>
  </si>
  <si>
    <t>Comisión Nacional de Cultura Física y Deporte (CONADE)</t>
  </si>
  <si>
    <t>Participación ISR Art. 3-B Ley de Coordinación Fiscal</t>
  </si>
  <si>
    <t xml:space="preserve">Fondo Nacional de Desarrollo Municipal (FONADEM) </t>
  </si>
  <si>
    <t xml:space="preserve">Fondo de Desastres Naturales (FONDEN) </t>
  </si>
  <si>
    <t>Subsidio para el fortalecimiento de la seguridad pública municipal (FORTASEG)</t>
  </si>
  <si>
    <t xml:space="preserve">Programa Apartado Urbano (APAUR) </t>
  </si>
  <si>
    <t>Instituto Nacional del Emprendedor (INADEM)</t>
  </si>
  <si>
    <t>Fondo de Operación de Obras Sonora SI</t>
  </si>
  <si>
    <t>Programa modernizacion catastro</t>
  </si>
  <si>
    <t xml:space="preserve">Transferencias, Asignaciones, Subsidios y Otras Ayudas </t>
  </si>
  <si>
    <t>Transferencias y Asignaciones</t>
  </si>
  <si>
    <t>Transferencias internas y asignaciones del sector público</t>
  </si>
  <si>
    <t>Apoyos Extraordinarios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</si>
  <si>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</si>
  <si>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</si>
  <si>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</si>
  <si>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</si>
  <si>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</si>
  <si>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</si>
  <si>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Ayudas sociales</t>
  </si>
  <si>
    <t>Ayudas sociales diversas</t>
  </si>
  <si>
    <t>O200</t>
  </si>
  <si>
    <t>endeudamiento externo</t>
  </si>
  <si>
    <t>O205</t>
  </si>
  <si>
    <t>otros ingresos varios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</si>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</sst>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64" fontId="10" fillId="0" borderId="6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164" fontId="10" fillId="0" borderId="9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0" fontId="0" fillId="0" borderId="0" xfId="0" applyAlignment="1"/>
    <xf numFmtId="0" fontId="14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2" fontId="6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106679</xdr:colOff>
      <xdr:row>0</xdr:row>
      <xdr:rowOff>7618</xdr:rowOff>
    </xdr:from>
    <xdr:to>
      <xdr:col>0</xdr:col>
      <xdr:colOff>670560</xdr:colOff>
      <xdr:row>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645536-EE2A-4FF9-9F25-5447657C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" y="7618"/>
          <a:ext cx="563881" cy="624841"/>
        </a:xfrm>
        <a:prstGeom prst="rect">
          <a:avLst/>
        </a:prstGeom>
      </xdr:spPr>
    </xdr:pic>
    <xdr:clientData/>
  </xdr:twoCellAnchor>
  <xdr:twoCellAnchor editAs="oneCell">
    <xdr:from>
      <xdr:col>3</xdr:col>
      <xdr:colOff>1203959</xdr:colOff>
      <xdr:row>0</xdr:row>
      <xdr:rowOff>0</xdr:rowOff>
    </xdr:from>
    <xdr:to>
      <xdr:col>4</xdr:col>
      <xdr:colOff>973962</xdr:colOff>
      <xdr:row>2</xdr:row>
      <xdr:rowOff>123878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938341-92CA-81EE-74E3-EB0ACC69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0979" y="0"/>
          <a:ext cx="1194943" cy="603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"/>
  <sheetViews>
    <sheetView tabSelected="1" workbookViewId="0">
      <selection activeCell="E9" sqref="E9"/>
    </sheetView>
  </sheetViews>
  <sheetFormatPr baseColWidth="10" defaultRowHeight="13.8"/>
  <cols>
    <col min="1" max="1" width="10.3984375" customWidth="1"/>
    <col min="2" max="2" width="55.69921875" customWidth="1"/>
    <col min="3" max="3" width="21" customWidth="1"/>
    <col min="4" max="5" width="18.69921875" customWidth="1"/>
  </cols>
  <sheetData>
    <row r="1" spans="1:5" ht="20.25">
      <c r="A1" s="25" t="s">
        <v>0</v>
      </c>
      <c r="B1" s="25"/>
      <c r="C1" s="25"/>
      <c r="D1" s="25"/>
      <c r="E1" s="25"/>
    </row>
    <row r="2" spans="1:5" ht="18">
      <c r="A2" s="26" t="s">
        <v>1</v>
      </c>
      <c r="B2" s="26"/>
      <c r="C2" s="26"/>
      <c r="D2" s="26"/>
      <c r="E2" s="26"/>
    </row>
    <row r="3" spans="1:5" ht="15">
      <c r="A3" s="27"/>
      <c r="B3" s="27"/>
      <c r="C3" s="27"/>
      <c r="D3" s="27"/>
      <c r="E3" s="27"/>
    </row>
    <row r="4" spans="1:5" ht="15.75">
      <c r="A4" s="28" t="s">
        <v>2</v>
      </c>
      <c r="B4" s="28"/>
      <c r="C4" s="28"/>
      <c r="D4" s="28"/>
      <c r="E4" s="28"/>
    </row>
    <row r="5" spans="1:5" ht="17.25" thickBot="1">
      <c r="A5" s="29" t="s">
        <v>3</v>
      </c>
      <c r="B5" s="29"/>
      <c r="C5" s="29"/>
      <c r="D5" s="29"/>
      <c r="E5" s="29"/>
    </row>
    <row r="6" spans="1:5">
      <c r="A6" s="30" t="s">
        <v>4</v>
      </c>
      <c r="B6" s="30" t="s">
        <v>5</v>
      </c>
      <c r="C6" s="32" t="s">
        <v>6</v>
      </c>
      <c r="D6" s="32" t="s">
        <v>7</v>
      </c>
      <c r="E6" s="32" t="s">
        <v>8</v>
      </c>
    </row>
    <row r="7" spans="1:5" ht="14.4" thickBot="1">
      <c r="A7" s="31"/>
      <c r="B7" s="31"/>
      <c r="C7" s="33"/>
      <c r="D7" s="33"/>
      <c r="E7" s="33"/>
    </row>
    <row r="8" spans="1:5" ht="16.649999999999999" customHeight="1">
      <c r="A8" s="1">
        <v>1000</v>
      </c>
      <c r="B8" s="2" t="s">
        <v>9</v>
      </c>
      <c r="C8" s="3">
        <f>+C9+C12+C21</f>
        <v>9644195.0700000003</v>
      </c>
      <c r="D8" s="3">
        <f>+D9+D12+D21</f>
        <v>10729797.799999999</v>
      </c>
      <c r="E8" s="3">
        <f>+E9+E12+E21</f>
        <v>24154877.219999999</v>
      </c>
    </row>
    <row r="9" spans="1:5" ht="16.649999999999999" customHeight="1">
      <c r="A9" s="4">
        <v>1100</v>
      </c>
      <c r="B9" s="5" t="s">
        <v>10</v>
      </c>
      <c r="C9" s="6">
        <f t="shared" ref="C9:E9" si="0">+C10+C11</f>
        <v>25745.919999999998</v>
      </c>
      <c r="D9" s="6">
        <f t="shared" si="0"/>
        <v>8991.2800000000007</v>
      </c>
      <c r="E9" s="6">
        <f t="shared" si="0"/>
        <v>29277.25</v>
      </c>
    </row>
    <row r="10" spans="1:5" ht="16.649999999999999" customHeight="1">
      <c r="A10" s="7">
        <v>1102</v>
      </c>
      <c r="B10" s="8" t="s">
        <v>11</v>
      </c>
      <c r="C10" s="9">
        <v>25745.919999999998</v>
      </c>
      <c r="D10" s="9">
        <v>8991.2800000000007</v>
      </c>
      <c r="E10" s="9">
        <v>29277.25</v>
      </c>
    </row>
    <row r="11" spans="1:5" ht="16.649999999999999" customHeight="1">
      <c r="A11" s="7">
        <v>1103</v>
      </c>
      <c r="B11" s="8" t="s">
        <v>12</v>
      </c>
      <c r="C11" s="9">
        <v>0</v>
      </c>
      <c r="D11" s="9">
        <v>0</v>
      </c>
      <c r="E11" s="9">
        <v>0</v>
      </c>
    </row>
    <row r="12" spans="1:5" ht="16.649999999999999" customHeight="1">
      <c r="A12" s="4">
        <v>1200</v>
      </c>
      <c r="B12" s="5" t="s">
        <v>13</v>
      </c>
      <c r="C12" s="6">
        <f t="shared" ref="C12:E12" si="1">+C13+C18+C19+C20</f>
        <v>9079074.0700000003</v>
      </c>
      <c r="D12" s="6">
        <f t="shared" si="1"/>
        <v>10402264.42</v>
      </c>
      <c r="E12" s="6">
        <f t="shared" si="1"/>
        <v>23745845.399999999</v>
      </c>
    </row>
    <row r="13" spans="1:5" ht="16.649999999999999" customHeight="1">
      <c r="A13" s="7">
        <v>1201</v>
      </c>
      <c r="B13" s="8" t="s">
        <v>14</v>
      </c>
      <c r="C13" s="9">
        <f t="shared" ref="C13:E13" si="2">SUM(C14:C17)</f>
        <v>2081074.8900000001</v>
      </c>
      <c r="D13" s="9">
        <f t="shared" si="2"/>
        <v>5161065.78</v>
      </c>
      <c r="E13" s="9">
        <f t="shared" si="2"/>
        <v>10478382.739999998</v>
      </c>
    </row>
    <row r="14" spans="1:5" ht="16.649999999999999" customHeight="1">
      <c r="A14" s="7" t="s">
        <v>15</v>
      </c>
      <c r="B14" s="8" t="s">
        <v>16</v>
      </c>
      <c r="C14" s="9">
        <v>1363399.99</v>
      </c>
      <c r="D14" s="9">
        <v>2015112.19</v>
      </c>
      <c r="E14" s="9">
        <v>4504582.9400000004</v>
      </c>
    </row>
    <row r="15" spans="1:5" ht="16.649999999999999" customHeight="1">
      <c r="A15" s="10" t="s">
        <v>15</v>
      </c>
      <c r="B15" s="11" t="s">
        <v>17</v>
      </c>
      <c r="C15" s="9">
        <v>708100.06</v>
      </c>
      <c r="D15" s="9">
        <v>3090540.1</v>
      </c>
      <c r="E15" s="9">
        <v>5893188.1500000004</v>
      </c>
    </row>
    <row r="16" spans="1:5" ht="16.649999999999999" customHeight="1">
      <c r="A16" s="10" t="s">
        <v>15</v>
      </c>
      <c r="B16" s="11" t="s">
        <v>18</v>
      </c>
      <c r="C16" s="9">
        <v>8006.6</v>
      </c>
      <c r="D16" s="9">
        <v>26597.84</v>
      </c>
      <c r="E16" s="9">
        <v>62735.11</v>
      </c>
    </row>
    <row r="17" spans="1:5" ht="16.649999999999999" customHeight="1">
      <c r="A17" s="10" t="s">
        <v>15</v>
      </c>
      <c r="B17" s="11" t="s">
        <v>19</v>
      </c>
      <c r="C17" s="9">
        <v>1568.24</v>
      </c>
      <c r="D17" s="9">
        <v>28815.65</v>
      </c>
      <c r="E17" s="9">
        <v>17876.54</v>
      </c>
    </row>
    <row r="18" spans="1:5" ht="16.649999999999999" customHeight="1">
      <c r="A18" s="7">
        <v>1202</v>
      </c>
      <c r="B18" s="8" t="s">
        <v>20</v>
      </c>
      <c r="C18" s="9">
        <v>6997999.1799999997</v>
      </c>
      <c r="D18" s="9">
        <v>5236700.1500000004</v>
      </c>
      <c r="E18" s="9">
        <v>13267462.66</v>
      </c>
    </row>
    <row r="19" spans="1:5" ht="16.649999999999999" customHeight="1">
      <c r="A19" s="7">
        <v>1203</v>
      </c>
      <c r="B19" s="8" t="s">
        <v>21</v>
      </c>
      <c r="C19" s="9">
        <v>0</v>
      </c>
      <c r="D19" s="9">
        <v>20</v>
      </c>
      <c r="E19" s="9">
        <v>0</v>
      </c>
    </row>
    <row r="20" spans="1:5" ht="16.649999999999999" customHeight="1">
      <c r="A20" s="7">
        <v>1204</v>
      </c>
      <c r="B20" s="8" t="s">
        <v>22</v>
      </c>
      <c r="C20" s="9">
        <v>0</v>
      </c>
      <c r="D20" s="9">
        <v>4478.49</v>
      </c>
      <c r="E20" s="9">
        <v>0</v>
      </c>
    </row>
    <row r="21" spans="1:5" ht="16.649999999999999" customHeight="1">
      <c r="A21" s="4">
        <v>1700</v>
      </c>
      <c r="B21" s="5" t="s">
        <v>23</v>
      </c>
      <c r="C21" s="6">
        <f t="shared" ref="C21:E21" si="3">+C22+C27+C31+C35</f>
        <v>539375.07999999996</v>
      </c>
      <c r="D21" s="6">
        <f t="shared" si="3"/>
        <v>318542.09999999998</v>
      </c>
      <c r="E21" s="6">
        <f t="shared" si="3"/>
        <v>379754.56999999995</v>
      </c>
    </row>
    <row r="22" spans="1:5" ht="16.649999999999999" customHeight="1">
      <c r="A22" s="7">
        <v>1701</v>
      </c>
      <c r="B22" s="8" t="s">
        <v>24</v>
      </c>
      <c r="C22" s="9">
        <f>SUM(C23:C25)</f>
        <v>518178.19</v>
      </c>
      <c r="D22" s="9">
        <f t="shared" ref="D22:E22" si="4">SUM(D23:D25)</f>
        <v>131692.96</v>
      </c>
      <c r="E22" s="9">
        <f t="shared" si="4"/>
        <v>181614.1</v>
      </c>
    </row>
    <row r="23" spans="1:5" ht="16.649999999999999" customHeight="1">
      <c r="A23" s="7" t="s">
        <v>15</v>
      </c>
      <c r="B23" s="8" t="s">
        <v>25</v>
      </c>
      <c r="C23" s="9">
        <v>0</v>
      </c>
      <c r="D23" s="9">
        <v>0</v>
      </c>
      <c r="E23" s="9">
        <v>0</v>
      </c>
    </row>
    <row r="24" spans="1:5" ht="16.649999999999999" customHeight="1">
      <c r="A24" s="7" t="s">
        <v>15</v>
      </c>
      <c r="B24" s="8" t="s">
        <v>26</v>
      </c>
      <c r="C24" s="9">
        <v>483579.14</v>
      </c>
      <c r="D24" s="9">
        <v>130528.5</v>
      </c>
      <c r="E24" s="9">
        <v>174428.84</v>
      </c>
    </row>
    <row r="25" spans="1:5" ht="16.649999999999999" customHeight="1">
      <c r="A25" s="7" t="s">
        <v>15</v>
      </c>
      <c r="B25" s="8" t="s">
        <v>27</v>
      </c>
      <c r="C25" s="9">
        <v>34599.050000000003</v>
      </c>
      <c r="D25" s="9">
        <v>1164.46</v>
      </c>
      <c r="E25" s="9">
        <v>7185.26</v>
      </c>
    </row>
    <row r="26" spans="1:5" ht="16.649999999999999" customHeight="1">
      <c r="A26" s="7"/>
      <c r="B26" s="8" t="s">
        <v>28</v>
      </c>
      <c r="C26" s="9">
        <v>0</v>
      </c>
      <c r="D26" s="9">
        <v>0</v>
      </c>
      <c r="E26" s="9">
        <v>0</v>
      </c>
    </row>
    <row r="27" spans="1:5" ht="16.649999999999999" customHeight="1">
      <c r="A27" s="7">
        <v>1702</v>
      </c>
      <c r="B27" s="8" t="s">
        <v>29</v>
      </c>
      <c r="C27" s="9">
        <f>SUM(C28:C30)</f>
        <v>6466.65</v>
      </c>
      <c r="D27" s="9">
        <f t="shared" ref="D27:E27" si="5">SUM(D28:D30)</f>
        <v>0</v>
      </c>
      <c r="E27" s="9">
        <f t="shared" si="5"/>
        <v>0</v>
      </c>
    </row>
    <row r="28" spans="1:5" ht="16.649999999999999" customHeight="1">
      <c r="A28" s="7" t="s">
        <v>15</v>
      </c>
      <c r="B28" s="8" t="s">
        <v>25</v>
      </c>
      <c r="C28" s="9">
        <v>0</v>
      </c>
      <c r="D28" s="9">
        <v>0</v>
      </c>
      <c r="E28" s="9">
        <v>0</v>
      </c>
    </row>
    <row r="29" spans="1:5" ht="16.649999999999999" customHeight="1">
      <c r="A29" s="7" t="s">
        <v>15</v>
      </c>
      <c r="B29" s="8" t="s">
        <v>26</v>
      </c>
      <c r="C29" s="9">
        <v>6466.65</v>
      </c>
      <c r="D29" s="9">
        <v>0</v>
      </c>
      <c r="E29" s="9">
        <v>0</v>
      </c>
    </row>
    <row r="30" spans="1:5" ht="16.649999999999999" customHeight="1">
      <c r="A30" s="7" t="s">
        <v>15</v>
      </c>
      <c r="B30" s="8" t="s">
        <v>30</v>
      </c>
      <c r="C30" s="9">
        <v>0</v>
      </c>
      <c r="D30" s="9">
        <v>0</v>
      </c>
      <c r="E30" s="9">
        <v>0</v>
      </c>
    </row>
    <row r="31" spans="1:5" ht="16.649999999999999" customHeight="1">
      <c r="A31" s="7">
        <v>1703</v>
      </c>
      <c r="B31" s="8" t="s">
        <v>31</v>
      </c>
      <c r="C31" s="9">
        <f t="shared" ref="C31:E31" si="6">SUM(C32:C34)</f>
        <v>0</v>
      </c>
      <c r="D31" s="9">
        <f t="shared" si="6"/>
        <v>0</v>
      </c>
      <c r="E31" s="9">
        <f t="shared" si="6"/>
        <v>0</v>
      </c>
    </row>
    <row r="32" spans="1:5" ht="16.649999999999999" customHeight="1">
      <c r="A32" s="7" t="s">
        <v>15</v>
      </c>
      <c r="B32" s="8" t="s">
        <v>25</v>
      </c>
      <c r="C32" s="9">
        <v>0</v>
      </c>
      <c r="D32" s="9">
        <v>0</v>
      </c>
      <c r="E32" s="9">
        <v>0</v>
      </c>
    </row>
    <row r="33" spans="1:5" ht="16.649999999999999" customHeight="1">
      <c r="A33" s="7" t="s">
        <v>15</v>
      </c>
      <c r="B33" s="8" t="s">
        <v>26</v>
      </c>
      <c r="C33" s="9">
        <v>0</v>
      </c>
      <c r="D33" s="9">
        <v>0</v>
      </c>
      <c r="E33" s="9">
        <v>0</v>
      </c>
    </row>
    <row r="34" spans="1:5" ht="16.649999999999999" customHeight="1">
      <c r="A34" s="7" t="s">
        <v>15</v>
      </c>
      <c r="B34" s="8" t="s">
        <v>32</v>
      </c>
      <c r="C34" s="9">
        <v>0</v>
      </c>
      <c r="D34" s="9">
        <v>0</v>
      </c>
      <c r="E34" s="9">
        <v>0</v>
      </c>
    </row>
    <row r="35" spans="1:5" ht="16.649999999999999" customHeight="1">
      <c r="A35" s="7">
        <v>1704</v>
      </c>
      <c r="B35" s="8" t="s">
        <v>33</v>
      </c>
      <c r="C35" s="9">
        <f t="shared" ref="C35:E35" si="7">SUM(C36:C38)</f>
        <v>14730.24</v>
      </c>
      <c r="D35" s="9">
        <f t="shared" si="7"/>
        <v>186849.14</v>
      </c>
      <c r="E35" s="9">
        <f t="shared" si="7"/>
        <v>198140.46999999997</v>
      </c>
    </row>
    <row r="36" spans="1:5" ht="16.649999999999999" customHeight="1">
      <c r="A36" s="7" t="s">
        <v>15</v>
      </c>
      <c r="B36" s="8" t="s">
        <v>25</v>
      </c>
      <c r="C36" s="9">
        <v>0</v>
      </c>
      <c r="D36" s="9">
        <v>54671.86</v>
      </c>
      <c r="E36" s="9">
        <v>149196.57999999999</v>
      </c>
    </row>
    <row r="37" spans="1:5" ht="16.649999999999999" customHeight="1">
      <c r="A37" s="7" t="s">
        <v>15</v>
      </c>
      <c r="B37" s="8" t="s">
        <v>26</v>
      </c>
      <c r="C37" s="9">
        <v>14730.24</v>
      </c>
      <c r="D37" s="9">
        <v>132177.28</v>
      </c>
      <c r="E37" s="9">
        <v>48943.89</v>
      </c>
    </row>
    <row r="38" spans="1:5" ht="16.649999999999999" customHeight="1">
      <c r="A38" s="7" t="s">
        <v>15</v>
      </c>
      <c r="B38" s="8" t="s">
        <v>34</v>
      </c>
      <c r="C38" s="9">
        <v>0</v>
      </c>
      <c r="D38" s="9">
        <v>0</v>
      </c>
      <c r="E38" s="9">
        <v>0</v>
      </c>
    </row>
    <row r="39" spans="1:5" ht="16.649999999999999" customHeight="1">
      <c r="A39" s="4">
        <v>3000</v>
      </c>
      <c r="B39" s="5" t="s">
        <v>35</v>
      </c>
      <c r="C39" s="6">
        <f t="shared" ref="C39:E39" si="8">+C40</f>
        <v>0</v>
      </c>
      <c r="D39" s="6">
        <f t="shared" si="8"/>
        <v>0</v>
      </c>
      <c r="E39" s="6">
        <f t="shared" si="8"/>
        <v>0</v>
      </c>
    </row>
    <row r="40" spans="1:5" ht="16.649999999999999" customHeight="1">
      <c r="A40" s="4">
        <v>3100</v>
      </c>
      <c r="B40" s="5" t="s">
        <v>36</v>
      </c>
      <c r="C40" s="6">
        <f t="shared" ref="C40:E40" si="9">+C41+C42+C43+C44+C45</f>
        <v>0</v>
      </c>
      <c r="D40" s="6">
        <f t="shared" si="9"/>
        <v>0</v>
      </c>
      <c r="E40" s="6">
        <f t="shared" si="9"/>
        <v>0</v>
      </c>
    </row>
    <row r="41" spans="1:5" ht="16.649999999999999" customHeight="1">
      <c r="A41" s="7">
        <v>3101</v>
      </c>
      <c r="B41" s="8" t="s">
        <v>37</v>
      </c>
      <c r="C41" s="9">
        <v>0</v>
      </c>
      <c r="D41" s="9">
        <v>0</v>
      </c>
      <c r="E41" s="9">
        <v>0</v>
      </c>
    </row>
    <row r="42" spans="1:5" ht="16.649999999999999" customHeight="1">
      <c r="A42" s="7">
        <v>3102</v>
      </c>
      <c r="B42" s="8" t="s">
        <v>38</v>
      </c>
      <c r="C42" s="9">
        <v>0</v>
      </c>
      <c r="D42" s="9">
        <v>0</v>
      </c>
      <c r="E42" s="9">
        <v>0</v>
      </c>
    </row>
    <row r="43" spans="1:5" ht="16.649999999999999" customHeight="1">
      <c r="A43" s="7">
        <v>3103</v>
      </c>
      <c r="B43" s="8" t="s">
        <v>39</v>
      </c>
      <c r="C43" s="9">
        <v>0</v>
      </c>
      <c r="D43" s="9">
        <v>0</v>
      </c>
      <c r="E43" s="9">
        <v>0</v>
      </c>
    </row>
    <row r="44" spans="1:5" ht="16.649999999999999" customHeight="1">
      <c r="A44" s="7">
        <v>3107</v>
      </c>
      <c r="B44" s="8" t="s">
        <v>40</v>
      </c>
      <c r="C44" s="9">
        <v>0</v>
      </c>
      <c r="D44" s="9">
        <v>0</v>
      </c>
      <c r="E44" s="9">
        <v>0</v>
      </c>
    </row>
    <row r="45" spans="1:5" ht="16.649999999999999" customHeight="1">
      <c r="A45" s="7">
        <v>3109</v>
      </c>
      <c r="B45" s="8" t="s">
        <v>41</v>
      </c>
      <c r="C45" s="9">
        <v>0</v>
      </c>
      <c r="D45" s="9">
        <v>0</v>
      </c>
      <c r="E45" s="9">
        <v>0</v>
      </c>
    </row>
    <row r="46" spans="1:5" ht="16.649999999999999" customHeight="1">
      <c r="A46" s="4">
        <v>4000</v>
      </c>
      <c r="B46" s="5" t="s">
        <v>42</v>
      </c>
      <c r="C46" s="12">
        <f t="shared" ref="C46:E46" si="10">C47+C50+C174</f>
        <v>5836853.1600000001</v>
      </c>
      <c r="D46" s="12">
        <f t="shared" si="10"/>
        <v>6337096.0399999991</v>
      </c>
      <c r="E46" s="12">
        <f t="shared" si="10"/>
        <v>5085646.9800000004</v>
      </c>
    </row>
    <row r="47" spans="1:5" ht="16.649999999999999" customHeight="1">
      <c r="A47" s="4">
        <v>4100</v>
      </c>
      <c r="B47" s="5" t="s">
        <v>43</v>
      </c>
      <c r="C47" s="6">
        <f t="shared" ref="C47:E47" si="11">SUM(C48:C49)</f>
        <v>0</v>
      </c>
      <c r="D47" s="6">
        <f t="shared" si="11"/>
        <v>0</v>
      </c>
      <c r="E47" s="6">
        <f t="shared" si="11"/>
        <v>0</v>
      </c>
    </row>
    <row r="48" spans="1:5" ht="16.649999999999999" customHeight="1">
      <c r="A48" s="7">
        <v>4101</v>
      </c>
      <c r="B48" s="8" t="s">
        <v>44</v>
      </c>
      <c r="C48" s="9">
        <v>0</v>
      </c>
      <c r="D48" s="9">
        <v>0</v>
      </c>
      <c r="E48" s="9">
        <v>0</v>
      </c>
    </row>
    <row r="49" spans="1:5" ht="16.649999999999999" customHeight="1">
      <c r="A49" s="7">
        <v>4102</v>
      </c>
      <c r="B49" s="8" t="s">
        <v>45</v>
      </c>
      <c r="C49" s="9">
        <v>0</v>
      </c>
      <c r="D49" s="9">
        <v>0</v>
      </c>
      <c r="E49" s="9">
        <v>0</v>
      </c>
    </row>
    <row r="50" spans="1:5" ht="16.649999999999999" customHeight="1">
      <c r="A50" s="4">
        <v>4300</v>
      </c>
      <c r="B50" s="5" t="s">
        <v>46</v>
      </c>
      <c r="C50" s="6">
        <f t="shared" ref="C50:E50" si="12">+C51+C52+C56+C60+C63+C65+C73+C109+C113+C122+C139+C151+C152+C153+C157</f>
        <v>5836736.6100000003</v>
      </c>
      <c r="D50" s="6">
        <f t="shared" si="12"/>
        <v>6337034.9499999993</v>
      </c>
      <c r="E50" s="6">
        <f t="shared" si="12"/>
        <v>5081533.58</v>
      </c>
    </row>
    <row r="51" spans="1:5" ht="16.649999999999999" customHeight="1">
      <c r="A51" s="7">
        <v>4301</v>
      </c>
      <c r="B51" s="8" t="s">
        <v>47</v>
      </c>
      <c r="C51" s="9">
        <v>2042509.6</v>
      </c>
      <c r="D51" s="9">
        <v>2063280.06</v>
      </c>
      <c r="E51" s="9">
        <v>2410067.94</v>
      </c>
    </row>
    <row r="52" spans="1:5" ht="16.649999999999999" customHeight="1">
      <c r="A52" s="7">
        <v>4303</v>
      </c>
      <c r="B52" s="8" t="s">
        <v>48</v>
      </c>
      <c r="C52" s="9">
        <f t="shared" ref="C52:E52" si="13">+C53+C54+C55</f>
        <v>20856.87</v>
      </c>
      <c r="D52" s="9">
        <f t="shared" si="13"/>
        <v>50998.94</v>
      </c>
      <c r="E52" s="9">
        <f t="shared" si="13"/>
        <v>105704.75</v>
      </c>
    </row>
    <row r="53" spans="1:5" ht="16.649999999999999" customHeight="1">
      <c r="A53" s="7" t="s">
        <v>15</v>
      </c>
      <c r="B53" s="8" t="s">
        <v>49</v>
      </c>
      <c r="C53" s="9">
        <v>20856.87</v>
      </c>
      <c r="D53" s="9">
        <v>50998.94</v>
      </c>
      <c r="E53" s="9">
        <v>105704.75</v>
      </c>
    </row>
    <row r="54" spans="1:5" ht="16.649999999999999" customHeight="1">
      <c r="A54" s="7" t="s">
        <v>15</v>
      </c>
      <c r="B54" s="8" t="s">
        <v>50</v>
      </c>
      <c r="C54" s="9">
        <v>0</v>
      </c>
      <c r="D54" s="9">
        <v>0</v>
      </c>
      <c r="E54" s="9">
        <v>0</v>
      </c>
    </row>
    <row r="55" spans="1:5" ht="16.649999999999999" customHeight="1">
      <c r="A55" s="7" t="s">
        <v>15</v>
      </c>
      <c r="B55" s="8" t="s">
        <v>51</v>
      </c>
      <c r="C55" s="9">
        <v>0</v>
      </c>
      <c r="D55" s="9">
        <v>0</v>
      </c>
      <c r="E55" s="9">
        <v>0</v>
      </c>
    </row>
    <row r="56" spans="1:5" ht="16.649999999999999" customHeight="1">
      <c r="A56" s="7">
        <v>4304</v>
      </c>
      <c r="B56" s="8" t="s">
        <v>52</v>
      </c>
      <c r="C56" s="9">
        <f t="shared" ref="C56" si="14">+C57+C58+C59</f>
        <v>108935.5</v>
      </c>
      <c r="D56" s="9">
        <f>+D57+D58+D59</f>
        <v>128930.75</v>
      </c>
      <c r="E56" s="9">
        <f t="shared" ref="E56" si="15">+E57+E58+E59</f>
        <v>134777</v>
      </c>
    </row>
    <row r="57" spans="1:5" ht="16.649999999999999" customHeight="1">
      <c r="A57" s="7" t="s">
        <v>15</v>
      </c>
      <c r="B57" s="8" t="s">
        <v>53</v>
      </c>
      <c r="C57" s="9">
        <v>55658.5</v>
      </c>
      <c r="D57" s="9">
        <v>59165.5</v>
      </c>
      <c r="E57" s="9">
        <v>74039</v>
      </c>
    </row>
    <row r="58" spans="1:5" ht="16.649999999999999" customHeight="1">
      <c r="A58" s="7" t="s">
        <v>15</v>
      </c>
      <c r="B58" s="8" t="s">
        <v>54</v>
      </c>
      <c r="C58" s="9">
        <v>0</v>
      </c>
      <c r="D58" s="9">
        <v>2093</v>
      </c>
      <c r="E58" s="9">
        <v>0</v>
      </c>
    </row>
    <row r="59" spans="1:5" ht="16.649999999999999" customHeight="1">
      <c r="A59" s="7" t="s">
        <v>15</v>
      </c>
      <c r="B59" s="8" t="s">
        <v>55</v>
      </c>
      <c r="C59" s="9">
        <v>53277</v>
      </c>
      <c r="D59" s="9">
        <v>67672.25</v>
      </c>
      <c r="E59" s="9">
        <v>60738</v>
      </c>
    </row>
    <row r="60" spans="1:5" ht="16.649999999999999" customHeight="1">
      <c r="A60" s="7">
        <v>4306</v>
      </c>
      <c r="B60" s="8" t="s">
        <v>56</v>
      </c>
      <c r="C60" s="9">
        <f>SUM(C61:C62)</f>
        <v>52080</v>
      </c>
      <c r="D60" s="9">
        <f>D61+D62</f>
        <v>31940</v>
      </c>
      <c r="E60" s="9">
        <f>E61+E62</f>
        <v>20200</v>
      </c>
    </row>
    <row r="61" spans="1:5" ht="16.649999999999999" customHeight="1">
      <c r="A61" s="7" t="s">
        <v>15</v>
      </c>
      <c r="B61" s="8" t="s">
        <v>57</v>
      </c>
      <c r="C61" s="9">
        <v>14130</v>
      </c>
      <c r="D61" s="9">
        <v>6840</v>
      </c>
      <c r="E61" s="9">
        <v>2500</v>
      </c>
    </row>
    <row r="62" spans="1:5" ht="16.649999999999999" customHeight="1">
      <c r="A62" s="7"/>
      <c r="B62" s="8" t="s">
        <v>58</v>
      </c>
      <c r="C62" s="9">
        <v>37950</v>
      </c>
      <c r="D62" s="9">
        <v>25100</v>
      </c>
      <c r="E62" s="9">
        <v>17700</v>
      </c>
    </row>
    <row r="63" spans="1:5" ht="16.649999999999999" customHeight="1">
      <c r="A63" s="7">
        <v>4307</v>
      </c>
      <c r="B63" s="8" t="s">
        <v>59</v>
      </c>
      <c r="C63" s="9">
        <f>+C64</f>
        <v>1356</v>
      </c>
      <c r="D63" s="9">
        <f t="shared" ref="D63:E63" si="16">+D64</f>
        <v>0</v>
      </c>
      <c r="E63" s="9">
        <f t="shared" si="16"/>
        <v>0</v>
      </c>
    </row>
    <row r="64" spans="1:5" ht="16.649999999999999" customHeight="1">
      <c r="A64" s="7" t="s">
        <v>15</v>
      </c>
      <c r="B64" s="8" t="s">
        <v>60</v>
      </c>
      <c r="C64" s="9">
        <v>1356</v>
      </c>
      <c r="D64" s="9">
        <v>0</v>
      </c>
      <c r="E64" s="9">
        <v>0</v>
      </c>
    </row>
    <row r="65" spans="1:5" ht="16.649999999999999" customHeight="1">
      <c r="A65" s="7">
        <v>4308</v>
      </c>
      <c r="B65" s="8" t="s">
        <v>61</v>
      </c>
      <c r="C65" s="9">
        <f>SUM(C66:C72)</f>
        <v>38147.71</v>
      </c>
      <c r="D65" s="9">
        <f>SUM(D66:D72)</f>
        <v>61502.36</v>
      </c>
      <c r="E65" s="9">
        <f t="shared" ref="E65" si="17">SUM(E66:E72)</f>
        <v>96809.7</v>
      </c>
    </row>
    <row r="66" spans="1:5" ht="16.649999999999999" customHeight="1">
      <c r="A66" s="7" t="s">
        <v>15</v>
      </c>
      <c r="B66" s="8" t="s">
        <v>62</v>
      </c>
      <c r="C66" s="9">
        <v>32996</v>
      </c>
      <c r="D66" s="9">
        <v>42410</v>
      </c>
      <c r="E66" s="9">
        <v>48025</v>
      </c>
    </row>
    <row r="67" spans="1:5" ht="16.649999999999999" customHeight="1">
      <c r="A67" s="7" t="s">
        <v>15</v>
      </c>
      <c r="B67" s="8" t="s">
        <v>63</v>
      </c>
      <c r="C67" s="9">
        <v>0</v>
      </c>
      <c r="D67" s="9">
        <v>0</v>
      </c>
      <c r="E67" s="9">
        <v>0</v>
      </c>
    </row>
    <row r="68" spans="1:5" ht="16.649999999999999" customHeight="1">
      <c r="A68" s="7" t="s">
        <v>15</v>
      </c>
      <c r="B68" s="8" t="s">
        <v>64</v>
      </c>
      <c r="C68" s="9">
        <v>0</v>
      </c>
      <c r="D68" s="9">
        <v>0</v>
      </c>
      <c r="E68" s="9">
        <v>0</v>
      </c>
    </row>
    <row r="69" spans="1:5" ht="16.649999999999999" customHeight="1">
      <c r="A69" s="7" t="s">
        <v>15</v>
      </c>
      <c r="B69" s="8" t="s">
        <v>65</v>
      </c>
      <c r="C69" s="9">
        <v>579</v>
      </c>
      <c r="D69" s="9">
        <v>0</v>
      </c>
      <c r="E69" s="9">
        <v>0</v>
      </c>
    </row>
    <row r="70" spans="1:5" ht="16.649999999999999" customHeight="1">
      <c r="A70" s="7" t="s">
        <v>15</v>
      </c>
      <c r="B70" s="8" t="s">
        <v>66</v>
      </c>
      <c r="C70" s="9">
        <v>4572.71</v>
      </c>
      <c r="D70" s="9">
        <v>19092.36</v>
      </c>
      <c r="E70" s="9">
        <v>48784.7</v>
      </c>
    </row>
    <row r="71" spans="1:5" ht="16.649999999999999" customHeight="1">
      <c r="A71" s="7" t="s">
        <v>15</v>
      </c>
      <c r="B71" s="8" t="s">
        <v>67</v>
      </c>
      <c r="C71" s="9">
        <v>0</v>
      </c>
      <c r="D71" s="9">
        <v>0</v>
      </c>
      <c r="E71" s="9">
        <v>0</v>
      </c>
    </row>
    <row r="72" spans="1:5" ht="16.649999999999999" customHeight="1">
      <c r="A72" s="7" t="s">
        <v>15</v>
      </c>
      <c r="B72" s="8" t="s">
        <v>68</v>
      </c>
      <c r="C72" s="9">
        <v>0</v>
      </c>
      <c r="D72" s="9">
        <v>0</v>
      </c>
      <c r="E72" s="9">
        <v>0</v>
      </c>
    </row>
    <row r="73" spans="1:5" ht="16.649999999999999" customHeight="1">
      <c r="A73" s="7">
        <v>4310</v>
      </c>
      <c r="B73" s="8" t="s">
        <v>69</v>
      </c>
      <c r="C73" s="9">
        <f>SUM(C74:C107)</f>
        <v>2306191.9300000002</v>
      </c>
      <c r="D73" s="9">
        <f>SUM(D74:D107)</f>
        <v>905889.9800000001</v>
      </c>
      <c r="E73" s="9">
        <f t="shared" ref="E73" si="18">SUM(E74:E107)</f>
        <v>1199174.18</v>
      </c>
    </row>
    <row r="74" spans="1:5" ht="16.649999999999999" customHeight="1">
      <c r="A74" s="7" t="s">
        <v>15</v>
      </c>
      <c r="B74" s="8" t="s">
        <v>70</v>
      </c>
      <c r="C74" s="9">
        <v>1179134.94</v>
      </c>
      <c r="D74" s="9">
        <v>337616.49</v>
      </c>
      <c r="E74" s="9">
        <v>525275.47</v>
      </c>
    </row>
    <row r="75" spans="1:5" ht="16.649999999999999" customHeight="1">
      <c r="A75" s="7" t="s">
        <v>15</v>
      </c>
      <c r="B75" s="8" t="s">
        <v>71</v>
      </c>
      <c r="C75" s="9">
        <v>512376.18</v>
      </c>
      <c r="D75" s="9">
        <v>101562.19</v>
      </c>
      <c r="E75" s="9">
        <v>93352.74</v>
      </c>
    </row>
    <row r="76" spans="1:5" ht="16.649999999999999" customHeight="1">
      <c r="A76" s="7" t="s">
        <v>15</v>
      </c>
      <c r="B76" s="8" t="s">
        <v>72</v>
      </c>
      <c r="C76" s="9">
        <v>186148.23</v>
      </c>
      <c r="D76" s="9">
        <v>226</v>
      </c>
      <c r="E76" s="9">
        <v>226</v>
      </c>
    </row>
    <row r="77" spans="1:5" ht="16.649999999999999" customHeight="1">
      <c r="A77" s="7" t="s">
        <v>15</v>
      </c>
      <c r="B77" s="8" t="s">
        <v>73</v>
      </c>
      <c r="C77" s="9">
        <v>0</v>
      </c>
      <c r="D77" s="9">
        <v>28228.42</v>
      </c>
      <c r="E77" s="9">
        <v>0</v>
      </c>
    </row>
    <row r="78" spans="1:5" ht="16.649999999999999" customHeight="1">
      <c r="A78" s="7" t="s">
        <v>15</v>
      </c>
      <c r="B78" s="8" t="s">
        <v>74</v>
      </c>
      <c r="C78" s="9">
        <v>0</v>
      </c>
      <c r="D78" s="9">
        <v>0</v>
      </c>
      <c r="E78" s="9">
        <v>0</v>
      </c>
    </row>
    <row r="79" spans="1:5" ht="16.649999999999999" customHeight="1">
      <c r="A79" s="7" t="s">
        <v>15</v>
      </c>
      <c r="B79" s="8" t="s">
        <v>75</v>
      </c>
      <c r="C79" s="9">
        <v>6788.4</v>
      </c>
      <c r="D79" s="9">
        <v>6788.4</v>
      </c>
      <c r="E79" s="9">
        <v>4073.04</v>
      </c>
    </row>
    <row r="80" spans="1:5" ht="16.649999999999999" customHeight="1">
      <c r="A80" s="7" t="s">
        <v>15</v>
      </c>
      <c r="B80" s="8" t="s">
        <v>76</v>
      </c>
      <c r="C80" s="9">
        <v>103433.43</v>
      </c>
      <c r="D80" s="9">
        <v>216572.08</v>
      </c>
      <c r="E80" s="9">
        <v>75244.3</v>
      </c>
    </row>
    <row r="81" spans="1:5" ht="16.649999999999999" customHeight="1">
      <c r="A81" s="7" t="s">
        <v>15</v>
      </c>
      <c r="B81" s="8" t="s">
        <v>77</v>
      </c>
      <c r="C81" s="9">
        <v>35808.36</v>
      </c>
      <c r="D81" s="9">
        <v>29642.3</v>
      </c>
      <c r="E81" s="9">
        <v>15811.1</v>
      </c>
    </row>
    <row r="82" spans="1:5" ht="16.649999999999999" customHeight="1">
      <c r="A82" s="7" t="s">
        <v>15</v>
      </c>
      <c r="B82" s="8" t="s">
        <v>78</v>
      </c>
      <c r="C82" s="9">
        <v>0</v>
      </c>
      <c r="D82" s="9">
        <v>0</v>
      </c>
      <c r="E82" s="9">
        <v>0</v>
      </c>
    </row>
    <row r="83" spans="1:5" ht="16.649999999999999" customHeight="1">
      <c r="A83" s="7" t="s">
        <v>15</v>
      </c>
      <c r="B83" s="8" t="s">
        <v>79</v>
      </c>
      <c r="C83" s="9">
        <v>47518.62</v>
      </c>
      <c r="D83" s="9">
        <v>7354.1</v>
      </c>
      <c r="E83" s="9">
        <v>9616.9</v>
      </c>
    </row>
    <row r="84" spans="1:5" ht="16.649999999999999" customHeight="1">
      <c r="A84" s="7" t="s">
        <v>15</v>
      </c>
      <c r="B84" s="8" t="s">
        <v>80</v>
      </c>
      <c r="C84" s="9">
        <v>0</v>
      </c>
      <c r="D84" s="9">
        <v>0</v>
      </c>
      <c r="E84" s="9">
        <v>0</v>
      </c>
    </row>
    <row r="85" spans="1:5" ht="16.649999999999999" customHeight="1">
      <c r="A85" s="7" t="s">
        <v>15</v>
      </c>
      <c r="B85" s="8" t="s">
        <v>81</v>
      </c>
      <c r="C85" s="9">
        <v>165429.25</v>
      </c>
      <c r="D85" s="9">
        <v>119716.6</v>
      </c>
      <c r="E85" s="9">
        <v>214829.6</v>
      </c>
    </row>
    <row r="86" spans="1:5" ht="16.649999999999999" customHeight="1">
      <c r="A86" s="7" t="s">
        <v>15</v>
      </c>
      <c r="B86" s="8" t="s">
        <v>82</v>
      </c>
      <c r="C86" s="9">
        <v>59315.360000000001</v>
      </c>
      <c r="D86" s="9">
        <v>31195</v>
      </c>
      <c r="E86" s="9">
        <v>30547</v>
      </c>
    </row>
    <row r="87" spans="1:5" s="23" customFormat="1" ht="16.649999999999999" customHeight="1">
      <c r="A87" s="20"/>
      <c r="B87" s="21" t="s">
        <v>83</v>
      </c>
      <c r="C87" s="22">
        <v>0</v>
      </c>
      <c r="D87" s="22">
        <v>0</v>
      </c>
      <c r="E87" s="22">
        <v>0</v>
      </c>
    </row>
    <row r="88" spans="1:5" s="23" customFormat="1" ht="16.649999999999999" customHeight="1">
      <c r="A88" s="20"/>
      <c r="B88" s="24" t="s">
        <v>84</v>
      </c>
      <c r="C88" s="22">
        <v>0</v>
      </c>
      <c r="D88" s="22">
        <v>3733.62</v>
      </c>
      <c r="E88" s="22">
        <v>0</v>
      </c>
    </row>
    <row r="89" spans="1:5" s="23" customFormat="1" ht="16.649999999999999" customHeight="1">
      <c r="A89" s="20"/>
      <c r="B89" s="24" t="s">
        <v>85</v>
      </c>
      <c r="C89" s="22">
        <v>0</v>
      </c>
      <c r="D89" s="22">
        <v>0</v>
      </c>
      <c r="E89" s="22">
        <v>0</v>
      </c>
    </row>
    <row r="90" spans="1:5" s="23" customFormat="1" ht="16.649999999999999" customHeight="1">
      <c r="A90" s="20"/>
      <c r="B90" s="24" t="s">
        <v>86</v>
      </c>
      <c r="C90" s="22">
        <v>0</v>
      </c>
      <c r="D90" s="22">
        <v>0</v>
      </c>
      <c r="E90" s="22">
        <v>0</v>
      </c>
    </row>
    <row r="91" spans="1:5" s="23" customFormat="1" ht="16.649999999999999" customHeight="1">
      <c r="A91" s="20"/>
      <c r="B91" s="24" t="s">
        <v>87</v>
      </c>
      <c r="C91" s="22">
        <v>0</v>
      </c>
      <c r="D91" s="22">
        <v>1470.8</v>
      </c>
      <c r="E91" s="22">
        <v>0</v>
      </c>
    </row>
    <row r="92" spans="1:5" s="23" customFormat="1" ht="16.649999999999999" customHeight="1">
      <c r="A92" s="20"/>
      <c r="B92" s="24" t="s">
        <v>88</v>
      </c>
      <c r="C92" s="22">
        <v>0</v>
      </c>
      <c r="D92" s="22">
        <v>0</v>
      </c>
      <c r="E92" s="22">
        <v>0</v>
      </c>
    </row>
    <row r="93" spans="1:5" s="23" customFormat="1" ht="16.649999999999999" customHeight="1">
      <c r="A93" s="20"/>
      <c r="B93" s="24" t="s">
        <v>89</v>
      </c>
      <c r="C93" s="22">
        <v>0</v>
      </c>
      <c r="D93" s="22">
        <v>0</v>
      </c>
      <c r="E93" s="22">
        <v>0</v>
      </c>
    </row>
    <row r="94" spans="1:5" s="23" customFormat="1" ht="16.649999999999999" customHeight="1">
      <c r="A94" s="20"/>
      <c r="B94" s="24" t="s">
        <v>90</v>
      </c>
      <c r="C94" s="22">
        <v>0</v>
      </c>
      <c r="D94" s="22">
        <v>0</v>
      </c>
      <c r="E94" s="22">
        <v>0</v>
      </c>
    </row>
    <row r="95" spans="1:5" s="23" customFormat="1" ht="16.649999999999999" customHeight="1">
      <c r="A95" s="20"/>
      <c r="B95" s="24" t="s">
        <v>91</v>
      </c>
      <c r="C95" s="22">
        <v>0</v>
      </c>
      <c r="D95" s="22">
        <v>21444.560000000001</v>
      </c>
      <c r="E95" s="22">
        <v>226565.1</v>
      </c>
    </row>
    <row r="96" spans="1:5" s="23" customFormat="1" ht="16.649999999999999" customHeight="1">
      <c r="A96" s="20"/>
      <c r="B96" s="24" t="s">
        <v>92</v>
      </c>
      <c r="C96" s="22">
        <v>0</v>
      </c>
      <c r="D96" s="22">
        <v>0</v>
      </c>
      <c r="E96" s="22">
        <v>0</v>
      </c>
    </row>
    <row r="97" spans="1:5" s="23" customFormat="1" ht="16.649999999999999" customHeight="1">
      <c r="A97" s="20"/>
      <c r="B97" s="24" t="s">
        <v>93</v>
      </c>
      <c r="C97" s="22">
        <v>0</v>
      </c>
      <c r="D97" s="22">
        <v>0</v>
      </c>
      <c r="E97" s="22">
        <v>0</v>
      </c>
    </row>
    <row r="98" spans="1:5" s="23" customFormat="1" ht="16.649999999999999" customHeight="1">
      <c r="A98" s="20"/>
      <c r="B98" s="24" t="s">
        <v>94</v>
      </c>
      <c r="C98" s="22">
        <v>0</v>
      </c>
      <c r="D98" s="22">
        <v>0</v>
      </c>
      <c r="E98" s="22">
        <v>0</v>
      </c>
    </row>
    <row r="99" spans="1:5" s="23" customFormat="1" ht="16.649999999999999" customHeight="1">
      <c r="A99" s="20"/>
      <c r="B99" s="24" t="s">
        <v>95</v>
      </c>
      <c r="C99" s="22">
        <v>0</v>
      </c>
      <c r="D99" s="22">
        <v>0</v>
      </c>
      <c r="E99" s="22">
        <v>0</v>
      </c>
    </row>
    <row r="100" spans="1:5" s="23" customFormat="1" ht="16.649999999999999" customHeight="1">
      <c r="A100" s="20"/>
      <c r="B100" s="24" t="s">
        <v>96</v>
      </c>
      <c r="C100" s="22">
        <v>10239.16</v>
      </c>
      <c r="D100" s="22">
        <v>339.42</v>
      </c>
      <c r="E100" s="22">
        <v>3632.93</v>
      </c>
    </row>
    <row r="101" spans="1:5" s="23" customFormat="1" ht="16.649999999999999" customHeight="1">
      <c r="A101" s="20"/>
      <c r="B101" s="24" t="s">
        <v>97</v>
      </c>
      <c r="C101" s="22">
        <v>0</v>
      </c>
      <c r="D101" s="22">
        <v>0</v>
      </c>
      <c r="E101" s="22">
        <v>0</v>
      </c>
    </row>
    <row r="102" spans="1:5" s="23" customFormat="1" ht="16.649999999999999" customHeight="1">
      <c r="A102" s="20"/>
      <c r="B102" s="24" t="s">
        <v>98</v>
      </c>
      <c r="C102" s="22">
        <v>0</v>
      </c>
      <c r="D102" s="22">
        <v>0</v>
      </c>
      <c r="E102" s="22">
        <v>0</v>
      </c>
    </row>
    <row r="103" spans="1:5" s="23" customFormat="1" ht="16.649999999999999" customHeight="1">
      <c r="A103" s="20"/>
      <c r="B103" s="24" t="s">
        <v>99</v>
      </c>
      <c r="C103" s="22">
        <v>0</v>
      </c>
      <c r="D103" s="22">
        <v>0</v>
      </c>
      <c r="E103" s="22">
        <v>0</v>
      </c>
    </row>
    <row r="104" spans="1:5" s="23" customFormat="1" ht="16.649999999999999" customHeight="1">
      <c r="A104" s="20"/>
      <c r="B104" s="24" t="s">
        <v>100</v>
      </c>
      <c r="C104" s="22">
        <v>0</v>
      </c>
      <c r="D104" s="22">
        <v>0</v>
      </c>
      <c r="E104" s="22">
        <v>0</v>
      </c>
    </row>
    <row r="105" spans="1:5" s="23" customFormat="1" ht="16.649999999999999" customHeight="1">
      <c r="A105" s="20"/>
      <c r="B105" s="24" t="s">
        <v>101</v>
      </c>
      <c r="C105" s="22">
        <v>0</v>
      </c>
      <c r="D105" s="22">
        <v>0</v>
      </c>
      <c r="E105" s="22">
        <v>0</v>
      </c>
    </row>
    <row r="106" spans="1:5" s="23" customFormat="1" ht="16.649999999999999" customHeight="1">
      <c r="A106" s="20"/>
      <c r="B106" s="24" t="s">
        <v>102</v>
      </c>
      <c r="C106" s="22">
        <v>0</v>
      </c>
      <c r="D106" s="22">
        <v>0</v>
      </c>
      <c r="E106" s="22">
        <v>0</v>
      </c>
    </row>
    <row r="107" spans="1:5" s="23" customFormat="1" ht="16.649999999999999" customHeight="1">
      <c r="A107" s="20"/>
      <c r="B107" s="24" t="s">
        <v>103</v>
      </c>
      <c r="C107" s="22">
        <v>0</v>
      </c>
      <c r="D107" s="22">
        <v>0</v>
      </c>
      <c r="E107" s="22">
        <v>0</v>
      </c>
    </row>
    <row r="108" spans="1:5" s="23" customFormat="1" ht="16.649999999999999" hidden="1" customHeight="1">
      <c r="A108" s="20"/>
      <c r="B108" s="21"/>
      <c r="C108" s="22"/>
      <c r="D108" s="22"/>
      <c r="E108" s="22"/>
    </row>
    <row r="109" spans="1:5" ht="16.649999999999999" customHeight="1">
      <c r="A109" s="7">
        <v>4311</v>
      </c>
      <c r="B109" s="8" t="s">
        <v>104</v>
      </c>
      <c r="C109" s="9">
        <f t="shared" ref="C109:E109" si="19">+C110+C111+C112</f>
        <v>0</v>
      </c>
      <c r="D109" s="9">
        <f t="shared" si="19"/>
        <v>0</v>
      </c>
      <c r="E109" s="9">
        <f t="shared" si="19"/>
        <v>0</v>
      </c>
    </row>
    <row r="110" spans="1:5" ht="16.649999999999999" customHeight="1">
      <c r="A110" s="7" t="s">
        <v>15</v>
      </c>
      <c r="B110" s="8" t="s">
        <v>105</v>
      </c>
      <c r="C110" s="9">
        <v>0</v>
      </c>
      <c r="D110" s="9">
        <v>0</v>
      </c>
      <c r="E110" s="9">
        <v>0</v>
      </c>
    </row>
    <row r="111" spans="1:5" ht="16.649999999999999" customHeight="1">
      <c r="A111" s="7" t="s">
        <v>15</v>
      </c>
      <c r="B111" s="8" t="s">
        <v>106</v>
      </c>
      <c r="C111" s="9">
        <v>0</v>
      </c>
      <c r="D111" s="9">
        <v>0</v>
      </c>
      <c r="E111" s="9">
        <v>0</v>
      </c>
    </row>
    <row r="112" spans="1:5" ht="16.649999999999999" customHeight="1">
      <c r="A112" s="7" t="s">
        <v>15</v>
      </c>
      <c r="B112" s="8" t="s">
        <v>107</v>
      </c>
      <c r="C112" s="9">
        <v>0</v>
      </c>
      <c r="D112" s="9">
        <v>0</v>
      </c>
      <c r="E112" s="9">
        <v>0</v>
      </c>
    </row>
    <row r="113" spans="1:5" ht="16.649999999999999" customHeight="1">
      <c r="A113" s="7">
        <v>4312</v>
      </c>
      <c r="B113" s="8" t="s">
        <v>108</v>
      </c>
      <c r="C113" s="9">
        <f t="shared" ref="C113:E113" si="20">SUM(C114:C121)</f>
        <v>539672.97</v>
      </c>
      <c r="D113" s="9">
        <f t="shared" si="20"/>
        <v>146550.24</v>
      </c>
      <c r="E113" s="9">
        <f t="shared" si="20"/>
        <v>122315.66999999998</v>
      </c>
    </row>
    <row r="114" spans="1:5" ht="16.649999999999999" customHeight="1">
      <c r="A114" s="7" t="s">
        <v>15</v>
      </c>
      <c r="B114" s="8" t="s">
        <v>109</v>
      </c>
      <c r="C114" s="9">
        <v>234782.38</v>
      </c>
      <c r="D114" s="9">
        <v>24359.040000000001</v>
      </c>
      <c r="E114" s="9">
        <v>54228.02</v>
      </c>
    </row>
    <row r="115" spans="1:5" ht="16.649999999999999" customHeight="1">
      <c r="A115" s="7" t="s">
        <v>15</v>
      </c>
      <c r="B115" s="8" t="s">
        <v>110</v>
      </c>
      <c r="C115" s="9">
        <v>302400.59000000003</v>
      </c>
      <c r="D115" s="9">
        <v>122191.2</v>
      </c>
      <c r="E115" s="9">
        <v>68087.649999999994</v>
      </c>
    </row>
    <row r="116" spans="1:5" ht="16.649999999999999" customHeight="1">
      <c r="A116" s="7" t="s">
        <v>15</v>
      </c>
      <c r="B116" s="8" t="s">
        <v>111</v>
      </c>
      <c r="C116" s="9">
        <v>0</v>
      </c>
      <c r="D116" s="9">
        <v>0</v>
      </c>
      <c r="E116" s="9">
        <v>0</v>
      </c>
    </row>
    <row r="117" spans="1:5" ht="16.649999999999999" customHeight="1">
      <c r="A117" s="7" t="s">
        <v>15</v>
      </c>
      <c r="B117" s="8" t="s">
        <v>112</v>
      </c>
      <c r="C117" s="9">
        <v>0</v>
      </c>
      <c r="D117" s="9">
        <v>0</v>
      </c>
      <c r="E117" s="9">
        <v>0</v>
      </c>
    </row>
    <row r="118" spans="1:5" ht="16.649999999999999" customHeight="1">
      <c r="A118" s="7" t="s">
        <v>15</v>
      </c>
      <c r="B118" s="8" t="s">
        <v>113</v>
      </c>
      <c r="C118" s="9">
        <v>2490</v>
      </c>
      <c r="D118" s="9">
        <v>0</v>
      </c>
      <c r="E118" s="9">
        <v>0</v>
      </c>
    </row>
    <row r="119" spans="1:5" ht="16.649999999999999" customHeight="1">
      <c r="A119" s="7" t="s">
        <v>15</v>
      </c>
      <c r="B119" s="8" t="s">
        <v>114</v>
      </c>
      <c r="C119" s="9">
        <v>0</v>
      </c>
      <c r="D119" s="9">
        <v>0</v>
      </c>
      <c r="E119" s="9">
        <v>0</v>
      </c>
    </row>
    <row r="120" spans="1:5" ht="16.649999999999999" customHeight="1">
      <c r="A120" s="7" t="s">
        <v>15</v>
      </c>
      <c r="B120" s="8" t="s">
        <v>115</v>
      </c>
      <c r="C120" s="9">
        <v>0</v>
      </c>
      <c r="D120" s="9">
        <v>0</v>
      </c>
      <c r="E120" s="9">
        <v>0</v>
      </c>
    </row>
    <row r="121" spans="1:5" ht="16.649999999999999" customHeight="1">
      <c r="A121" s="7" t="s">
        <v>15</v>
      </c>
      <c r="B121" s="8" t="s">
        <v>116</v>
      </c>
      <c r="C121" s="9">
        <v>0</v>
      </c>
      <c r="D121" s="9">
        <v>0</v>
      </c>
      <c r="E121" s="9">
        <v>0</v>
      </c>
    </row>
    <row r="122" spans="1:5" ht="16.649999999999999" customHeight="1">
      <c r="A122" s="7">
        <v>4313</v>
      </c>
      <c r="B122" s="8" t="s">
        <v>117</v>
      </c>
      <c r="C122" s="9">
        <f t="shared" ref="C122:E122" si="21">SUM(C123:C138)</f>
        <v>0</v>
      </c>
      <c r="D122" s="9">
        <f t="shared" si="21"/>
        <v>103975.66</v>
      </c>
      <c r="E122" s="9">
        <f t="shared" si="21"/>
        <v>103975.66</v>
      </c>
    </row>
    <row r="123" spans="1:5" ht="16.649999999999999" customHeight="1">
      <c r="A123" s="7" t="s">
        <v>15</v>
      </c>
      <c r="B123" s="8" t="s">
        <v>118</v>
      </c>
      <c r="C123" s="9">
        <v>0</v>
      </c>
      <c r="D123" s="9">
        <v>0</v>
      </c>
      <c r="E123" s="9">
        <v>0</v>
      </c>
    </row>
    <row r="124" spans="1:5" ht="16.649999999999999" customHeight="1">
      <c r="A124" s="7" t="s">
        <v>15</v>
      </c>
      <c r="B124" s="8" t="s">
        <v>119</v>
      </c>
      <c r="C124" s="9">
        <v>0</v>
      </c>
      <c r="D124" s="9">
        <v>0</v>
      </c>
      <c r="E124" s="9">
        <v>0</v>
      </c>
    </row>
    <row r="125" spans="1:5" ht="16.649999999999999" customHeight="1">
      <c r="A125" s="7" t="s">
        <v>15</v>
      </c>
      <c r="B125" s="8" t="s">
        <v>120</v>
      </c>
      <c r="C125" s="9">
        <v>0</v>
      </c>
      <c r="D125" s="9">
        <v>0</v>
      </c>
      <c r="E125" s="9">
        <v>0</v>
      </c>
    </row>
    <row r="126" spans="1:5" ht="16.649999999999999" customHeight="1">
      <c r="A126" s="7" t="s">
        <v>15</v>
      </c>
      <c r="B126" s="8" t="s">
        <v>121</v>
      </c>
      <c r="C126" s="9">
        <v>0</v>
      </c>
      <c r="D126" s="9">
        <v>0</v>
      </c>
      <c r="E126" s="9">
        <v>0</v>
      </c>
    </row>
    <row r="127" spans="1:5" ht="16.649999999999999" customHeight="1">
      <c r="A127" s="7" t="s">
        <v>15</v>
      </c>
      <c r="B127" s="8" t="s">
        <v>122</v>
      </c>
      <c r="C127" s="9">
        <v>0</v>
      </c>
      <c r="D127" s="9">
        <v>0</v>
      </c>
      <c r="E127" s="9">
        <v>0</v>
      </c>
    </row>
    <row r="128" spans="1:5" ht="16.649999999999999" customHeight="1">
      <c r="A128" s="7" t="s">
        <v>15</v>
      </c>
      <c r="B128" s="8" t="s">
        <v>123</v>
      </c>
      <c r="C128" s="9">
        <v>0</v>
      </c>
      <c r="D128" s="9">
        <v>0</v>
      </c>
      <c r="E128" s="9">
        <v>0</v>
      </c>
    </row>
    <row r="129" spans="1:5" ht="16.649999999999999" customHeight="1">
      <c r="A129" s="7" t="s">
        <v>15</v>
      </c>
      <c r="B129" s="8" t="s">
        <v>124</v>
      </c>
      <c r="C129" s="9">
        <v>0</v>
      </c>
      <c r="D129" s="9">
        <v>0</v>
      </c>
      <c r="E129" s="9">
        <v>0</v>
      </c>
    </row>
    <row r="130" spans="1:5" ht="16.649999999999999" customHeight="1">
      <c r="A130" s="7" t="s">
        <v>15</v>
      </c>
      <c r="B130" s="8" t="s">
        <v>125</v>
      </c>
      <c r="C130" s="9">
        <v>0</v>
      </c>
      <c r="D130" s="9">
        <v>0</v>
      </c>
      <c r="E130" s="9">
        <v>0</v>
      </c>
    </row>
    <row r="131" spans="1:5" ht="16.649999999999999" customHeight="1">
      <c r="A131" s="7" t="s">
        <v>15</v>
      </c>
      <c r="B131" s="8" t="s">
        <v>126</v>
      </c>
      <c r="C131" s="9">
        <v>0</v>
      </c>
      <c r="D131" s="9">
        <v>0</v>
      </c>
      <c r="E131" s="9">
        <v>103975.66</v>
      </c>
    </row>
    <row r="132" spans="1:5" ht="16.649999999999999" customHeight="1">
      <c r="A132" s="7" t="s">
        <v>15</v>
      </c>
      <c r="B132" s="8" t="s">
        <v>127</v>
      </c>
      <c r="C132" s="9">
        <v>0</v>
      </c>
      <c r="D132" s="9">
        <v>0</v>
      </c>
      <c r="E132" s="9">
        <v>0</v>
      </c>
    </row>
    <row r="133" spans="1:5" ht="16.649999999999999" customHeight="1">
      <c r="A133" s="7" t="s">
        <v>15</v>
      </c>
      <c r="B133" s="8" t="s">
        <v>128</v>
      </c>
      <c r="C133" s="9">
        <v>0</v>
      </c>
      <c r="D133" s="9">
        <v>0</v>
      </c>
      <c r="E133" s="9">
        <v>0</v>
      </c>
    </row>
    <row r="134" spans="1:5" ht="16.649999999999999" customHeight="1">
      <c r="A134" s="7" t="s">
        <v>15</v>
      </c>
      <c r="B134" s="8" t="s">
        <v>129</v>
      </c>
      <c r="C134" s="9">
        <v>0</v>
      </c>
      <c r="D134" s="9">
        <v>0</v>
      </c>
      <c r="E134" s="9">
        <v>0</v>
      </c>
    </row>
    <row r="135" spans="1:5" ht="16.649999999999999" customHeight="1">
      <c r="A135" s="7" t="s">
        <v>15</v>
      </c>
      <c r="B135" s="8" t="s">
        <v>130</v>
      </c>
      <c r="C135" s="9">
        <v>0</v>
      </c>
      <c r="D135" s="9">
        <v>103975.66</v>
      </c>
      <c r="E135" s="9">
        <v>0</v>
      </c>
    </row>
    <row r="136" spans="1:5" ht="16.649999999999999" customHeight="1">
      <c r="A136" s="7" t="s">
        <v>15</v>
      </c>
      <c r="B136" s="8" t="s">
        <v>131</v>
      </c>
      <c r="C136" s="9">
        <v>0</v>
      </c>
      <c r="D136" s="9">
        <v>0</v>
      </c>
      <c r="E136" s="9">
        <v>0</v>
      </c>
    </row>
    <row r="137" spans="1:5" ht="16.649999999999999" customHeight="1">
      <c r="A137" s="7" t="s">
        <v>15</v>
      </c>
      <c r="B137" s="8" t="s">
        <v>132</v>
      </c>
      <c r="C137" s="9">
        <v>0</v>
      </c>
      <c r="D137" s="9">
        <v>0</v>
      </c>
      <c r="E137" s="9">
        <v>0</v>
      </c>
    </row>
    <row r="138" spans="1:5" ht="16.649999999999999" customHeight="1">
      <c r="A138" s="7" t="s">
        <v>15</v>
      </c>
      <c r="B138" s="8" t="s">
        <v>133</v>
      </c>
      <c r="C138" s="9">
        <v>0</v>
      </c>
      <c r="D138" s="9">
        <v>0</v>
      </c>
      <c r="E138" s="9">
        <v>0</v>
      </c>
    </row>
    <row r="139" spans="1:5" ht="16.649999999999999" customHeight="1">
      <c r="A139" s="7">
        <v>4314</v>
      </c>
      <c r="B139" s="8" t="s">
        <v>134</v>
      </c>
      <c r="C139" s="9">
        <f t="shared" ref="C139:E139" si="22">SUM(C140:C150)</f>
        <v>85420.28</v>
      </c>
      <c r="D139" s="9">
        <f t="shared" si="22"/>
        <v>101260.3</v>
      </c>
      <c r="E139" s="9">
        <f t="shared" si="22"/>
        <v>102957.12000000001</v>
      </c>
    </row>
    <row r="140" spans="1:5" ht="16.649999999999999" customHeight="1">
      <c r="A140" s="13"/>
      <c r="B140" s="14" t="s">
        <v>135</v>
      </c>
      <c r="C140" s="9">
        <v>0</v>
      </c>
      <c r="D140" s="9">
        <v>0</v>
      </c>
      <c r="E140" s="9">
        <v>1470.82</v>
      </c>
    </row>
    <row r="141" spans="1:5" ht="16.649999999999999" customHeight="1">
      <c r="A141" s="13"/>
      <c r="B141" s="14" t="s">
        <v>136</v>
      </c>
      <c r="C141" s="9">
        <v>0</v>
      </c>
      <c r="D141" s="9">
        <v>0</v>
      </c>
      <c r="E141" s="9">
        <v>0</v>
      </c>
    </row>
    <row r="142" spans="1:5" ht="16.649999999999999" customHeight="1">
      <c r="A142" s="7" t="s">
        <v>15</v>
      </c>
      <c r="B142" s="8" t="s">
        <v>137</v>
      </c>
      <c r="C142" s="9">
        <v>0</v>
      </c>
      <c r="D142" s="9">
        <v>4525.6000000000004</v>
      </c>
      <c r="E142" s="9">
        <v>4525.6000000000004</v>
      </c>
    </row>
    <row r="143" spans="1:5" ht="16.649999999999999" customHeight="1">
      <c r="A143" s="7" t="s">
        <v>15</v>
      </c>
      <c r="B143" s="8" t="s">
        <v>138</v>
      </c>
      <c r="C143" s="9">
        <v>4751.88</v>
      </c>
      <c r="D143" s="9">
        <v>0</v>
      </c>
      <c r="E143" s="9">
        <v>0</v>
      </c>
    </row>
    <row r="144" spans="1:5" ht="16.649999999999999" customHeight="1">
      <c r="A144" s="7" t="s">
        <v>15</v>
      </c>
      <c r="B144" s="8" t="s">
        <v>139</v>
      </c>
      <c r="C144" s="9">
        <v>0</v>
      </c>
      <c r="D144" s="9">
        <v>0</v>
      </c>
      <c r="E144" s="9">
        <v>0</v>
      </c>
    </row>
    <row r="145" spans="1:5" ht="16.649999999999999" customHeight="1">
      <c r="A145" s="7" t="s">
        <v>15</v>
      </c>
      <c r="B145" s="8" t="s">
        <v>140</v>
      </c>
      <c r="C145" s="9">
        <v>0</v>
      </c>
      <c r="D145" s="9">
        <v>0</v>
      </c>
      <c r="E145" s="9">
        <v>0</v>
      </c>
    </row>
    <row r="146" spans="1:5" ht="16.649999999999999" customHeight="1">
      <c r="A146" s="7" t="s">
        <v>15</v>
      </c>
      <c r="B146" s="8" t="s">
        <v>141</v>
      </c>
      <c r="C146" s="9">
        <v>0</v>
      </c>
      <c r="D146" s="9">
        <v>0</v>
      </c>
      <c r="E146" s="9">
        <v>0</v>
      </c>
    </row>
    <row r="147" spans="1:5" ht="16.649999999999999" customHeight="1">
      <c r="A147" s="7" t="s">
        <v>15</v>
      </c>
      <c r="B147" s="8" t="s">
        <v>142</v>
      </c>
      <c r="C147" s="9">
        <v>0</v>
      </c>
      <c r="D147" s="9">
        <v>0</v>
      </c>
      <c r="E147" s="9">
        <v>0</v>
      </c>
    </row>
    <row r="148" spans="1:5" ht="16.649999999999999" customHeight="1">
      <c r="A148" s="7" t="s">
        <v>15</v>
      </c>
      <c r="B148" s="8" t="s">
        <v>143</v>
      </c>
      <c r="C148" s="9">
        <v>80668.399999999994</v>
      </c>
      <c r="D148" s="9">
        <v>92774.8</v>
      </c>
      <c r="E148" s="9">
        <v>95263.6</v>
      </c>
    </row>
    <row r="149" spans="1:5" ht="16.649999999999999" customHeight="1">
      <c r="A149" s="7" t="s">
        <v>15</v>
      </c>
      <c r="B149" s="8" t="s">
        <v>144</v>
      </c>
      <c r="C149" s="9"/>
      <c r="D149" s="9">
        <v>0</v>
      </c>
      <c r="E149" s="9">
        <v>0</v>
      </c>
    </row>
    <row r="150" spans="1:5" ht="16.649999999999999" customHeight="1">
      <c r="A150" s="7" t="s">
        <v>15</v>
      </c>
      <c r="B150" s="8" t="s">
        <v>145</v>
      </c>
      <c r="C150" s="9">
        <v>0</v>
      </c>
      <c r="D150" s="9">
        <v>3959.9</v>
      </c>
      <c r="E150" s="9">
        <v>1697.1</v>
      </c>
    </row>
    <row r="151" spans="1:5" ht="16.649999999999999" customHeight="1">
      <c r="A151" s="7">
        <v>4315</v>
      </c>
      <c r="B151" s="8" t="s">
        <v>146</v>
      </c>
      <c r="C151" s="9">
        <v>0</v>
      </c>
      <c r="D151" s="9">
        <v>0</v>
      </c>
      <c r="E151" s="9">
        <v>0</v>
      </c>
    </row>
    <row r="152" spans="1:5" ht="16.649999999999999" customHeight="1">
      <c r="A152" s="7">
        <v>4316</v>
      </c>
      <c r="B152" s="8" t="s">
        <v>147</v>
      </c>
      <c r="C152" s="9">
        <v>0</v>
      </c>
      <c r="D152" s="9">
        <v>0</v>
      </c>
      <c r="E152" s="9">
        <v>0</v>
      </c>
    </row>
    <row r="153" spans="1:5" ht="16.649999999999999" customHeight="1">
      <c r="A153" s="7">
        <v>4317</v>
      </c>
      <c r="B153" s="8" t="s">
        <v>148</v>
      </c>
      <c r="C153" s="9">
        <f>+C154+C155+C156</f>
        <v>4131.32</v>
      </c>
      <c r="D153" s="9">
        <f t="shared" ref="D153:E153" si="23">+D154+D155+D156</f>
        <v>2106461.0699999998</v>
      </c>
      <c r="E153" s="9">
        <f t="shared" si="23"/>
        <v>35033.919999999998</v>
      </c>
    </row>
    <row r="154" spans="1:5" ht="16.649999999999999" customHeight="1">
      <c r="A154" s="7" t="s">
        <v>15</v>
      </c>
      <c r="B154" s="8" t="s">
        <v>149</v>
      </c>
      <c r="C154" s="9">
        <v>0</v>
      </c>
      <c r="D154" s="9">
        <v>0</v>
      </c>
      <c r="E154" s="9">
        <v>0</v>
      </c>
    </row>
    <row r="155" spans="1:5" ht="16.649999999999999" customHeight="1">
      <c r="A155" s="7" t="s">
        <v>15</v>
      </c>
      <c r="B155" s="8" t="s">
        <v>150</v>
      </c>
      <c r="C155" s="9">
        <v>4131.32</v>
      </c>
      <c r="D155" s="9">
        <v>2106461.0699999998</v>
      </c>
      <c r="E155" s="9">
        <v>35033.919999999998</v>
      </c>
    </row>
    <row r="156" spans="1:5" ht="16.649999999999999" customHeight="1">
      <c r="A156" s="7" t="s">
        <v>15</v>
      </c>
      <c r="B156" s="8" t="s">
        <v>151</v>
      </c>
      <c r="C156" s="9">
        <v>0</v>
      </c>
      <c r="D156" s="9">
        <v>0</v>
      </c>
      <c r="E156" s="9">
        <v>0</v>
      </c>
    </row>
    <row r="157" spans="1:5" ht="16.649999999999999" customHeight="1">
      <c r="A157" s="7">
        <v>4318</v>
      </c>
      <c r="B157" s="8" t="s">
        <v>152</v>
      </c>
      <c r="C157" s="9">
        <f t="shared" ref="C157:E157" si="24">+C158+C159+C160+C161+C162+C163+C169+C170+C171+C172+C173</f>
        <v>637434.42999999993</v>
      </c>
      <c r="D157" s="9">
        <f t="shared" si="24"/>
        <v>636245.59</v>
      </c>
      <c r="E157" s="9">
        <f t="shared" si="24"/>
        <v>750517.64</v>
      </c>
    </row>
    <row r="158" spans="1:5" ht="16.649999999999999" customHeight="1">
      <c r="A158" s="7" t="s">
        <v>15</v>
      </c>
      <c r="B158" s="8" t="s">
        <v>153</v>
      </c>
      <c r="C158" s="9">
        <v>193272.68</v>
      </c>
      <c r="D158" s="9">
        <v>184098.54</v>
      </c>
      <c r="E158" s="9">
        <v>163927.92000000001</v>
      </c>
    </row>
    <row r="159" spans="1:5" ht="16.649999999999999" customHeight="1">
      <c r="A159" s="7" t="s">
        <v>15</v>
      </c>
      <c r="B159" s="8" t="s">
        <v>154</v>
      </c>
      <c r="C159" s="9">
        <v>59520.639999999999</v>
      </c>
      <c r="D159" s="9">
        <v>55338</v>
      </c>
      <c r="E159" s="9">
        <v>83616</v>
      </c>
    </row>
    <row r="160" spans="1:5" ht="16.649999999999999" customHeight="1">
      <c r="A160" s="7" t="s">
        <v>15</v>
      </c>
      <c r="B160" s="8" t="s">
        <v>155</v>
      </c>
      <c r="C160" s="9">
        <v>0</v>
      </c>
      <c r="D160" s="9">
        <v>0</v>
      </c>
      <c r="E160" s="9">
        <v>0</v>
      </c>
    </row>
    <row r="161" spans="1:5" ht="16.649999999999999" customHeight="1">
      <c r="A161" s="7" t="s">
        <v>15</v>
      </c>
      <c r="B161" s="8" t="s">
        <v>156</v>
      </c>
      <c r="C161" s="9">
        <v>28939</v>
      </c>
      <c r="D161" s="9">
        <v>2938</v>
      </c>
      <c r="E161" s="9">
        <v>1377.4</v>
      </c>
    </row>
    <row r="162" spans="1:5" ht="16.649999999999999" customHeight="1">
      <c r="A162" s="7" t="s">
        <v>15</v>
      </c>
      <c r="B162" s="8" t="s">
        <v>157</v>
      </c>
      <c r="C162" s="9">
        <v>565.70000000000005</v>
      </c>
      <c r="D162" s="9">
        <v>1979.95</v>
      </c>
      <c r="E162" s="9">
        <v>848.55</v>
      </c>
    </row>
    <row r="163" spans="1:5" ht="16.649999999999999" customHeight="1">
      <c r="A163" s="7" t="s">
        <v>15</v>
      </c>
      <c r="B163" s="8" t="s">
        <v>158</v>
      </c>
      <c r="C163" s="9">
        <f>C164+C165+C166+C167+C168</f>
        <v>351489.91</v>
      </c>
      <c r="D163" s="9">
        <f>D164+D165+D166+D167+D168</f>
        <v>391665.1</v>
      </c>
      <c r="E163" s="9">
        <f>E164+E165+E166+E167+E168</f>
        <v>500521.77</v>
      </c>
    </row>
    <row r="164" spans="1:5" ht="16.649999999999999" customHeight="1">
      <c r="A164" s="13"/>
      <c r="B164" s="8" t="s">
        <v>159</v>
      </c>
      <c r="C164" s="9">
        <v>74234.679999999993</v>
      </c>
      <c r="D164" s="9">
        <v>114868.1</v>
      </c>
      <c r="E164" s="9">
        <v>223724.77</v>
      </c>
    </row>
    <row r="165" spans="1:5" ht="16.649999999999999" customHeight="1">
      <c r="A165" s="13"/>
      <c r="B165" s="8" t="s">
        <v>160</v>
      </c>
      <c r="C165" s="9">
        <v>0</v>
      </c>
      <c r="D165" s="9">
        <v>0</v>
      </c>
      <c r="E165" s="9">
        <v>0</v>
      </c>
    </row>
    <row r="166" spans="1:5" ht="16.649999999999999" customHeight="1">
      <c r="A166" s="13"/>
      <c r="B166" s="8" t="s">
        <v>161</v>
      </c>
      <c r="C166" s="9">
        <v>0</v>
      </c>
      <c r="D166" s="9">
        <v>0</v>
      </c>
      <c r="E166" s="9">
        <v>0</v>
      </c>
    </row>
    <row r="167" spans="1:5" ht="16.649999999999999" customHeight="1">
      <c r="A167" s="13"/>
      <c r="B167" s="8" t="s">
        <v>162</v>
      </c>
      <c r="C167" s="9">
        <v>0</v>
      </c>
      <c r="D167" s="9">
        <v>0</v>
      </c>
      <c r="E167" s="9">
        <v>0</v>
      </c>
    </row>
    <row r="168" spans="1:5" ht="16.649999999999999" customHeight="1">
      <c r="A168" s="13"/>
      <c r="B168" s="8" t="s">
        <v>163</v>
      </c>
      <c r="C168" s="9">
        <v>277255.23</v>
      </c>
      <c r="D168" s="9">
        <v>276797</v>
      </c>
      <c r="E168" s="9">
        <v>276797</v>
      </c>
    </row>
    <row r="169" spans="1:5" ht="16.649999999999999" customHeight="1">
      <c r="A169" s="13"/>
      <c r="B169" s="8" t="s">
        <v>164</v>
      </c>
      <c r="C169" s="9">
        <v>0</v>
      </c>
      <c r="D169" s="9">
        <v>0</v>
      </c>
      <c r="E169" s="9">
        <v>0</v>
      </c>
    </row>
    <row r="170" spans="1:5" ht="16.649999999999999" customHeight="1">
      <c r="A170" s="13"/>
      <c r="B170" s="8" t="s">
        <v>165</v>
      </c>
      <c r="C170" s="9">
        <v>1838.5</v>
      </c>
      <c r="D170" s="9">
        <v>0</v>
      </c>
      <c r="E170" s="9">
        <v>226</v>
      </c>
    </row>
    <row r="171" spans="1:5" ht="16.649999999999999" customHeight="1">
      <c r="A171" s="13"/>
      <c r="B171" s="8" t="s">
        <v>166</v>
      </c>
      <c r="C171" s="9">
        <v>0</v>
      </c>
      <c r="D171" s="9">
        <v>0</v>
      </c>
      <c r="E171" s="9">
        <v>0</v>
      </c>
    </row>
    <row r="172" spans="1:5" ht="16.649999999999999" customHeight="1">
      <c r="A172" s="13"/>
      <c r="B172" s="8" t="s">
        <v>167</v>
      </c>
      <c r="C172" s="9">
        <v>1808</v>
      </c>
      <c r="D172" s="9">
        <v>226</v>
      </c>
      <c r="E172" s="9"/>
    </row>
    <row r="173" spans="1:5" ht="16.649999999999999" customHeight="1">
      <c r="A173" s="13"/>
      <c r="B173" s="8" t="s">
        <v>168</v>
      </c>
      <c r="C173" s="9">
        <v>0</v>
      </c>
      <c r="D173" s="9">
        <v>0</v>
      </c>
      <c r="E173" s="9">
        <v>0</v>
      </c>
    </row>
    <row r="174" spans="1:5" ht="16.649999999999999" customHeight="1">
      <c r="A174" s="4">
        <v>4500</v>
      </c>
      <c r="B174" s="5" t="s">
        <v>169</v>
      </c>
      <c r="C174" s="6">
        <f t="shared" ref="C174:E174" si="25">C175+C177+C179+C181</f>
        <v>116.55</v>
      </c>
      <c r="D174" s="6">
        <f t="shared" si="25"/>
        <v>61.09</v>
      </c>
      <c r="E174" s="6">
        <f t="shared" si="25"/>
        <v>4113.3999999999996</v>
      </c>
    </row>
    <row r="175" spans="1:5" ht="16.649999999999999" customHeight="1">
      <c r="A175" s="7">
        <v>4501</v>
      </c>
      <c r="B175" s="8" t="s">
        <v>24</v>
      </c>
      <c r="C175" s="9">
        <f t="shared" ref="C175:E175" si="26">C176</f>
        <v>116.55</v>
      </c>
      <c r="D175" s="9">
        <f t="shared" si="26"/>
        <v>61.09</v>
      </c>
      <c r="E175" s="9">
        <f t="shared" si="26"/>
        <v>4113.3999999999996</v>
      </c>
    </row>
    <row r="176" spans="1:5" ht="16.649999999999999" customHeight="1">
      <c r="A176" s="7" t="s">
        <v>15</v>
      </c>
      <c r="B176" s="8" t="s">
        <v>170</v>
      </c>
      <c r="C176" s="9">
        <v>116.55</v>
      </c>
      <c r="D176" s="9">
        <v>61.09</v>
      </c>
      <c r="E176" s="9">
        <v>4113.3999999999996</v>
      </c>
    </row>
    <row r="177" spans="1:5" ht="16.649999999999999" customHeight="1">
      <c r="A177" s="7">
        <v>4502</v>
      </c>
      <c r="B177" s="8" t="s">
        <v>29</v>
      </c>
      <c r="C177" s="9">
        <f t="shared" ref="C177:E177" si="27">+C178</f>
        <v>0</v>
      </c>
      <c r="D177" s="9">
        <f t="shared" si="27"/>
        <v>0</v>
      </c>
      <c r="E177" s="9">
        <f t="shared" si="27"/>
        <v>0</v>
      </c>
    </row>
    <row r="178" spans="1:5" ht="16.649999999999999" customHeight="1">
      <c r="A178" s="7" t="s">
        <v>15</v>
      </c>
      <c r="B178" s="8" t="s">
        <v>171</v>
      </c>
      <c r="C178" s="9">
        <v>0</v>
      </c>
      <c r="D178" s="9">
        <v>0</v>
      </c>
      <c r="E178" s="9">
        <v>0</v>
      </c>
    </row>
    <row r="179" spans="1:5" ht="16.649999999999999" customHeight="1">
      <c r="A179" s="7">
        <v>4503</v>
      </c>
      <c r="B179" s="8" t="s">
        <v>31</v>
      </c>
      <c r="C179" s="9">
        <f t="shared" ref="C179:E179" si="28">+C180</f>
        <v>0</v>
      </c>
      <c r="D179" s="9">
        <f t="shared" si="28"/>
        <v>0</v>
      </c>
      <c r="E179" s="9">
        <f t="shared" si="28"/>
        <v>0</v>
      </c>
    </row>
    <row r="180" spans="1:5" ht="16.649999999999999" customHeight="1">
      <c r="A180" s="7" t="s">
        <v>15</v>
      </c>
      <c r="B180" s="8" t="s">
        <v>172</v>
      </c>
      <c r="C180" s="9">
        <v>0</v>
      </c>
      <c r="D180" s="9">
        <v>0</v>
      </c>
      <c r="E180" s="9">
        <v>0</v>
      </c>
    </row>
    <row r="181" spans="1:5" ht="16.649999999999999" customHeight="1">
      <c r="A181" s="7">
        <v>4504</v>
      </c>
      <c r="B181" s="8" t="s">
        <v>33</v>
      </c>
      <c r="C181" s="9">
        <f t="shared" ref="C181:E181" si="29">+C182</f>
        <v>0</v>
      </c>
      <c r="D181" s="9">
        <f t="shared" si="29"/>
        <v>0</v>
      </c>
      <c r="E181" s="9">
        <f t="shared" si="29"/>
        <v>0</v>
      </c>
    </row>
    <row r="182" spans="1:5" ht="16.649999999999999" customHeight="1">
      <c r="A182" s="7" t="s">
        <v>15</v>
      </c>
      <c r="B182" s="8" t="s">
        <v>173</v>
      </c>
      <c r="C182" s="9">
        <v>0</v>
      </c>
      <c r="D182" s="9">
        <v>0</v>
      </c>
      <c r="E182" s="9">
        <v>0</v>
      </c>
    </row>
    <row r="183" spans="1:5" ht="16.649999999999999" customHeight="1">
      <c r="A183" s="4">
        <v>5000</v>
      </c>
      <c r="B183" s="5" t="s">
        <v>174</v>
      </c>
      <c r="C183" s="12">
        <f t="shared" ref="C183:E183" si="30">C184+C206</f>
        <v>79733.400000000009</v>
      </c>
      <c r="D183" s="12">
        <f t="shared" si="30"/>
        <v>118764.01999999999</v>
      </c>
      <c r="E183" s="12">
        <f t="shared" si="30"/>
        <v>53586.67</v>
      </c>
    </row>
    <row r="184" spans="1:5" ht="16.649999999999999" customHeight="1">
      <c r="A184" s="4">
        <v>5100</v>
      </c>
      <c r="B184" s="5" t="s">
        <v>175</v>
      </c>
      <c r="C184" s="6">
        <f t="shared" ref="C184:E184" si="31">C185+C186+C187+C189+C190+C191+C192+C193+C194</f>
        <v>79733.400000000009</v>
      </c>
      <c r="D184" s="6">
        <f t="shared" si="31"/>
        <v>118764.01999999999</v>
      </c>
      <c r="E184" s="6">
        <f t="shared" si="31"/>
        <v>53586.67</v>
      </c>
    </row>
    <row r="185" spans="1:5" ht="16.649999999999999" customHeight="1">
      <c r="A185" s="7">
        <v>5101</v>
      </c>
      <c r="B185" s="8" t="s">
        <v>176</v>
      </c>
      <c r="C185" s="9">
        <v>0</v>
      </c>
      <c r="D185" s="9">
        <v>0</v>
      </c>
      <c r="E185" s="9">
        <v>0</v>
      </c>
    </row>
    <row r="186" spans="1:5" ht="16.649999999999999" customHeight="1">
      <c r="A186" s="7">
        <v>5102</v>
      </c>
      <c r="B186" s="8" t="s">
        <v>177</v>
      </c>
      <c r="C186" s="9">
        <v>0</v>
      </c>
      <c r="D186" s="9">
        <v>0</v>
      </c>
      <c r="E186" s="9">
        <v>0</v>
      </c>
    </row>
    <row r="187" spans="1:5" ht="16.649999999999999" customHeight="1">
      <c r="A187" s="7">
        <v>5103</v>
      </c>
      <c r="B187" s="8" t="s">
        <v>178</v>
      </c>
      <c r="C187" s="9">
        <f t="shared" ref="C187:E187" si="32">C188</f>
        <v>75569.83</v>
      </c>
      <c r="D187" s="9">
        <f t="shared" si="32"/>
        <v>73073.649999999994</v>
      </c>
      <c r="E187" s="9">
        <f t="shared" si="32"/>
        <v>32172.89</v>
      </c>
    </row>
    <row r="188" spans="1:5" ht="16.649999999999999" customHeight="1">
      <c r="A188" s="7" t="s">
        <v>15</v>
      </c>
      <c r="B188" s="8" t="s">
        <v>179</v>
      </c>
      <c r="C188" s="9">
        <v>75569.83</v>
      </c>
      <c r="D188" s="9">
        <v>73073.649999999994</v>
      </c>
      <c r="E188" s="9">
        <v>32172.89</v>
      </c>
    </row>
    <row r="189" spans="1:5" ht="16.649999999999999" customHeight="1">
      <c r="A189" s="7">
        <v>5107</v>
      </c>
      <c r="B189" s="8" t="s">
        <v>180</v>
      </c>
      <c r="C189" s="9">
        <v>0</v>
      </c>
      <c r="D189" s="9">
        <v>0</v>
      </c>
      <c r="E189" s="9">
        <v>0</v>
      </c>
    </row>
    <row r="190" spans="1:5" ht="16.649999999999999" customHeight="1">
      <c r="A190" s="7">
        <v>5108</v>
      </c>
      <c r="B190" s="8" t="s">
        <v>181</v>
      </c>
      <c r="C190" s="9">
        <v>0</v>
      </c>
      <c r="D190" s="9">
        <v>0</v>
      </c>
      <c r="E190" s="9">
        <v>0</v>
      </c>
    </row>
    <row r="191" spans="1:5" ht="16.649999999999999" customHeight="1">
      <c r="A191" s="7">
        <v>5111</v>
      </c>
      <c r="B191" s="8" t="s">
        <v>182</v>
      </c>
      <c r="C191" s="9">
        <v>0</v>
      </c>
      <c r="D191" s="9">
        <v>0</v>
      </c>
      <c r="E191" s="9">
        <v>0</v>
      </c>
    </row>
    <row r="192" spans="1:5" ht="16.649999999999999" customHeight="1">
      <c r="A192" s="7">
        <v>5112</v>
      </c>
      <c r="B192" s="8" t="s">
        <v>183</v>
      </c>
      <c r="C192" s="9">
        <v>0</v>
      </c>
      <c r="D192" s="9">
        <v>0</v>
      </c>
      <c r="E192" s="9"/>
    </row>
    <row r="193" spans="1:5" ht="16.649999999999999" customHeight="1">
      <c r="A193" s="7">
        <v>5113</v>
      </c>
      <c r="B193" s="8" t="s">
        <v>184</v>
      </c>
      <c r="C193" s="9">
        <v>2441.69</v>
      </c>
      <c r="D193" s="9">
        <v>26204.27</v>
      </c>
      <c r="E193" s="9">
        <v>3115</v>
      </c>
    </row>
    <row r="194" spans="1:5" ht="16.649999999999999" customHeight="1">
      <c r="A194" s="7">
        <v>5114</v>
      </c>
      <c r="B194" s="8" t="s">
        <v>185</v>
      </c>
      <c r="C194" s="9">
        <f>SUM(C195:C205)</f>
        <v>1721.88</v>
      </c>
      <c r="D194" s="9">
        <f>SUM(D195:D205)</f>
        <v>19486.099999999999</v>
      </c>
      <c r="E194" s="9">
        <f t="shared" ref="E194" si="33">SUM(E195:E205)</f>
        <v>18298.78</v>
      </c>
    </row>
    <row r="195" spans="1:5" ht="16.649999999999999" customHeight="1">
      <c r="A195" s="13"/>
      <c r="B195" s="8" t="s">
        <v>186</v>
      </c>
      <c r="C195" s="9">
        <v>1496.88</v>
      </c>
      <c r="D195" s="9">
        <v>19486.099999999999</v>
      </c>
      <c r="E195" s="9">
        <v>18298.78</v>
      </c>
    </row>
    <row r="196" spans="1:5" ht="16.649999999999999" customHeight="1">
      <c r="A196" s="13"/>
      <c r="B196" s="8" t="s">
        <v>187</v>
      </c>
      <c r="C196" s="9">
        <v>0</v>
      </c>
      <c r="D196" s="9">
        <v>0</v>
      </c>
      <c r="E196" s="9">
        <v>0</v>
      </c>
    </row>
    <row r="197" spans="1:5" ht="16.649999999999999" customHeight="1">
      <c r="A197" s="13"/>
      <c r="B197" s="8" t="s">
        <v>188</v>
      </c>
      <c r="C197" s="9">
        <v>0</v>
      </c>
      <c r="D197" s="9">
        <v>0</v>
      </c>
      <c r="E197" s="9">
        <v>0</v>
      </c>
    </row>
    <row r="198" spans="1:5" ht="16.649999999999999" customHeight="1">
      <c r="A198" s="13"/>
      <c r="B198" s="8" t="s">
        <v>189</v>
      </c>
      <c r="C198" s="9">
        <v>225</v>
      </c>
      <c r="D198" s="9">
        <v>0</v>
      </c>
      <c r="E198" s="9">
        <v>0</v>
      </c>
    </row>
    <row r="199" spans="1:5" ht="16.649999999999999" customHeight="1">
      <c r="A199" s="13"/>
      <c r="B199" s="8" t="s">
        <v>190</v>
      </c>
      <c r="C199" s="9">
        <v>0</v>
      </c>
      <c r="D199" s="9">
        <v>0</v>
      </c>
      <c r="E199" s="9">
        <v>0</v>
      </c>
    </row>
    <row r="200" spans="1:5" ht="16.649999999999999" customHeight="1">
      <c r="A200" s="13"/>
      <c r="B200" s="8" t="s">
        <v>191</v>
      </c>
      <c r="C200" s="9">
        <v>0</v>
      </c>
      <c r="D200" s="9">
        <v>0</v>
      </c>
      <c r="E200" s="9">
        <v>0</v>
      </c>
    </row>
    <row r="201" spans="1:5" ht="16.649999999999999" customHeight="1">
      <c r="A201" s="13"/>
      <c r="B201" s="8" t="s">
        <v>192</v>
      </c>
      <c r="C201" s="9">
        <v>0</v>
      </c>
      <c r="D201" s="9">
        <v>0</v>
      </c>
      <c r="E201" s="9">
        <v>0</v>
      </c>
    </row>
    <row r="202" spans="1:5" ht="16.649999999999999" customHeight="1">
      <c r="A202" s="13"/>
      <c r="B202" s="8" t="s">
        <v>193</v>
      </c>
      <c r="C202" s="9">
        <v>0</v>
      </c>
      <c r="D202" s="9">
        <v>0</v>
      </c>
      <c r="E202" s="9">
        <v>0</v>
      </c>
    </row>
    <row r="203" spans="1:5" ht="16.649999999999999" customHeight="1">
      <c r="A203" s="13"/>
      <c r="B203" s="8" t="s">
        <v>194</v>
      </c>
      <c r="C203" s="9">
        <v>0</v>
      </c>
      <c r="D203" s="9">
        <v>0</v>
      </c>
      <c r="E203" s="9">
        <v>0</v>
      </c>
    </row>
    <row r="204" spans="1:5" ht="16.649999999999999" customHeight="1">
      <c r="A204" s="13"/>
      <c r="B204" s="8" t="s">
        <v>195</v>
      </c>
      <c r="C204" s="9">
        <v>0</v>
      </c>
      <c r="D204" s="9">
        <v>0</v>
      </c>
      <c r="E204" s="9">
        <v>0</v>
      </c>
    </row>
    <row r="205" spans="1:5" ht="16.649999999999999" customHeight="1">
      <c r="A205" s="13"/>
      <c r="B205" s="8" t="s">
        <v>196</v>
      </c>
      <c r="C205" s="9">
        <v>0</v>
      </c>
      <c r="D205" s="9">
        <v>0</v>
      </c>
      <c r="E205" s="9">
        <v>0</v>
      </c>
    </row>
    <row r="206" spans="1:5" ht="16.649999999999999" customHeight="1">
      <c r="A206" s="4">
        <v>5200</v>
      </c>
      <c r="B206" s="5" t="s">
        <v>197</v>
      </c>
      <c r="C206" s="6">
        <f t="shared" ref="C206:E206" si="34">C207</f>
        <v>0</v>
      </c>
      <c r="D206" s="6">
        <f t="shared" si="34"/>
        <v>0</v>
      </c>
      <c r="E206" s="6">
        <f t="shared" si="34"/>
        <v>0</v>
      </c>
    </row>
    <row r="207" spans="1:5" ht="16.649999999999999" customHeight="1">
      <c r="A207" s="7">
        <v>5201</v>
      </c>
      <c r="B207" s="8" t="s">
        <v>176</v>
      </c>
      <c r="C207" s="9">
        <v>0</v>
      </c>
      <c r="D207" s="9">
        <v>0</v>
      </c>
      <c r="E207" s="9">
        <v>0</v>
      </c>
    </row>
    <row r="208" spans="1:5" ht="16.649999999999999" customHeight="1">
      <c r="A208" s="4">
        <v>6000</v>
      </c>
      <c r="B208" s="5" t="s">
        <v>198</v>
      </c>
      <c r="C208" s="12">
        <f t="shared" ref="C208:E208" si="35">C209+C232</f>
        <v>554340.52</v>
      </c>
      <c r="D208" s="12">
        <f t="shared" si="35"/>
        <v>2084414.4300000002</v>
      </c>
      <c r="E208" s="12">
        <f t="shared" si="35"/>
        <v>520044.47999999992</v>
      </c>
    </row>
    <row r="209" spans="1:5" ht="16.649999999999999" customHeight="1">
      <c r="A209" s="4">
        <v>6100</v>
      </c>
      <c r="B209" s="5" t="s">
        <v>199</v>
      </c>
      <c r="C209" s="6">
        <f t="shared" ref="C209:E209" si="36">+C210+C217+C218+C221+C222+C223+C224+C225+C226+C227+C228</f>
        <v>465576.82</v>
      </c>
      <c r="D209" s="6">
        <f t="shared" si="36"/>
        <v>2042734.1400000001</v>
      </c>
      <c r="E209" s="6">
        <f t="shared" si="36"/>
        <v>416598.92999999993</v>
      </c>
    </row>
    <row r="210" spans="1:5" ht="16.649999999999999" customHeight="1">
      <c r="A210" s="7">
        <v>6101</v>
      </c>
      <c r="B210" s="8" t="s">
        <v>29</v>
      </c>
      <c r="C210" s="9">
        <f t="shared" ref="C210:E210" si="37">SUM(C211:C216)</f>
        <v>73261.810000000012</v>
      </c>
      <c r="D210" s="9">
        <f>SUM(D211:D216)</f>
        <v>1558909.7100000002</v>
      </c>
      <c r="E210" s="9">
        <f t="shared" si="37"/>
        <v>125528.58</v>
      </c>
    </row>
    <row r="211" spans="1:5" ht="16.649999999999999" customHeight="1">
      <c r="A211" s="13"/>
      <c r="B211" s="8" t="s">
        <v>200</v>
      </c>
      <c r="C211" s="9">
        <v>9000</v>
      </c>
      <c r="D211" s="9">
        <v>17600</v>
      </c>
      <c r="E211" s="9">
        <v>23920</v>
      </c>
    </row>
    <row r="212" spans="1:5" ht="16.649999999999999" customHeight="1">
      <c r="A212" s="13"/>
      <c r="B212" s="8" t="s">
        <v>201</v>
      </c>
      <c r="C212" s="9">
        <v>62623.26</v>
      </c>
      <c r="D212" s="9">
        <v>39671.040000000001</v>
      </c>
      <c r="E212" s="15">
        <v>99980.05</v>
      </c>
    </row>
    <row r="213" spans="1:5" ht="16.649999999999999" customHeight="1">
      <c r="A213" s="13"/>
      <c r="B213" s="8" t="s">
        <v>202</v>
      </c>
      <c r="C213" s="9">
        <v>10</v>
      </c>
      <c r="D213" s="9">
        <v>1500010.12</v>
      </c>
      <c r="E213" s="9">
        <v>0</v>
      </c>
    </row>
    <row r="214" spans="1:5" ht="16.649999999999999" customHeight="1">
      <c r="A214" s="13"/>
      <c r="B214" s="8" t="s">
        <v>203</v>
      </c>
      <c r="C214" s="9">
        <v>0</v>
      </c>
      <c r="D214" s="9">
        <v>0</v>
      </c>
      <c r="E214" s="9">
        <v>0</v>
      </c>
    </row>
    <row r="215" spans="1:5" ht="16.649999999999999" customHeight="1">
      <c r="A215" s="13"/>
      <c r="B215" s="8" t="s">
        <v>204</v>
      </c>
      <c r="C215" s="9">
        <v>0</v>
      </c>
      <c r="D215" s="9">
        <v>0</v>
      </c>
      <c r="E215" s="9">
        <v>0</v>
      </c>
    </row>
    <row r="216" spans="1:5" ht="16.649999999999999" customHeight="1">
      <c r="A216" s="13"/>
      <c r="B216" s="8" t="s">
        <v>205</v>
      </c>
      <c r="C216" s="9">
        <v>1628.55</v>
      </c>
      <c r="D216" s="9">
        <v>1628.55</v>
      </c>
      <c r="E216" s="9">
        <v>1628.53</v>
      </c>
    </row>
    <row r="217" spans="1:5" ht="16.649999999999999" customHeight="1">
      <c r="A217" s="7">
        <v>6102</v>
      </c>
      <c r="B217" s="8" t="s">
        <v>24</v>
      </c>
      <c r="C217" s="9">
        <v>15823.42</v>
      </c>
      <c r="D217" s="9">
        <v>245</v>
      </c>
      <c r="E217" s="15">
        <v>-2163.5700000000002</v>
      </c>
    </row>
    <row r="218" spans="1:5" ht="16.649999999999999" customHeight="1">
      <c r="A218" s="7">
        <v>6104</v>
      </c>
      <c r="B218" s="8" t="s">
        <v>206</v>
      </c>
      <c r="C218" s="9">
        <f t="shared" ref="C218:E218" si="38">+C219+C220</f>
        <v>202.78</v>
      </c>
      <c r="D218" s="9">
        <f t="shared" si="38"/>
        <v>11478.41</v>
      </c>
      <c r="E218" s="9">
        <f t="shared" si="38"/>
        <v>1176.45</v>
      </c>
    </row>
    <row r="219" spans="1:5" ht="16.649999999999999" customHeight="1">
      <c r="A219" s="7" t="s">
        <v>15</v>
      </c>
      <c r="B219" s="8" t="s">
        <v>207</v>
      </c>
      <c r="C219" s="9">
        <v>202.78</v>
      </c>
      <c r="D219" s="9">
        <v>446.6</v>
      </c>
      <c r="E219" s="15">
        <v>1176.45</v>
      </c>
    </row>
    <row r="220" spans="1:5" ht="16.649999999999999" customHeight="1">
      <c r="A220" s="7" t="s">
        <v>15</v>
      </c>
      <c r="B220" s="8" t="s">
        <v>208</v>
      </c>
      <c r="C220" s="9">
        <v>0</v>
      </c>
      <c r="D220" s="9">
        <v>11031.81</v>
      </c>
      <c r="E220" s="9">
        <v>0</v>
      </c>
    </row>
    <row r="221" spans="1:5" ht="16.649999999999999" customHeight="1">
      <c r="A221" s="7">
        <v>6105</v>
      </c>
      <c r="B221" s="8" t="s">
        <v>209</v>
      </c>
      <c r="C221" s="9">
        <v>83890</v>
      </c>
      <c r="D221" s="9">
        <v>93485.19</v>
      </c>
      <c r="E221" s="15">
        <v>142425</v>
      </c>
    </row>
    <row r="222" spans="1:5" ht="16.649999999999999" customHeight="1">
      <c r="A222" s="7">
        <v>6106</v>
      </c>
      <c r="B222" s="8" t="s">
        <v>210</v>
      </c>
      <c r="C222" s="9">
        <v>140</v>
      </c>
      <c r="D222" s="9">
        <v>700</v>
      </c>
      <c r="E222" s="9">
        <v>560</v>
      </c>
    </row>
    <row r="223" spans="1:5" ht="16.649999999999999" customHeight="1">
      <c r="A223" s="7">
        <v>6107</v>
      </c>
      <c r="B223" s="8" t="s">
        <v>33</v>
      </c>
      <c r="C223" s="9"/>
      <c r="D223" s="9">
        <v>0</v>
      </c>
      <c r="E223" s="9">
        <v>0</v>
      </c>
    </row>
    <row r="224" spans="1:5" ht="16.649999999999999" customHeight="1">
      <c r="A224" s="7">
        <v>6108</v>
      </c>
      <c r="B224" s="8" t="s">
        <v>31</v>
      </c>
      <c r="C224" s="9"/>
      <c r="D224" s="9">
        <v>0</v>
      </c>
      <c r="E224" s="9">
        <v>0</v>
      </c>
    </row>
    <row r="225" spans="1:5" ht="16.649999999999999" customHeight="1">
      <c r="A225" s="7">
        <v>6110</v>
      </c>
      <c r="B225" s="8" t="s">
        <v>211</v>
      </c>
      <c r="C225" s="9">
        <v>0</v>
      </c>
      <c r="D225" s="9">
        <v>0</v>
      </c>
      <c r="E225" s="9"/>
    </row>
    <row r="226" spans="1:5" ht="16.649999999999999" customHeight="1">
      <c r="A226" s="7">
        <v>6111</v>
      </c>
      <c r="B226" s="8" t="s">
        <v>212</v>
      </c>
      <c r="C226" s="9">
        <v>117958.81</v>
      </c>
      <c r="D226" s="9">
        <v>185695.83</v>
      </c>
      <c r="E226" s="15">
        <v>5539.67</v>
      </c>
    </row>
    <row r="227" spans="1:5" ht="16.649999999999999" customHeight="1">
      <c r="A227" s="7">
        <v>6112</v>
      </c>
      <c r="B227" s="8" t="s">
        <v>213</v>
      </c>
      <c r="C227" s="9">
        <v>0</v>
      </c>
      <c r="D227" s="9">
        <v>0</v>
      </c>
      <c r="E227" s="9">
        <v>0</v>
      </c>
    </row>
    <row r="228" spans="1:5" ht="16.649999999999999" customHeight="1">
      <c r="A228" s="7">
        <v>6114</v>
      </c>
      <c r="B228" s="8" t="s">
        <v>214</v>
      </c>
      <c r="C228" s="9">
        <f t="shared" ref="C228:E228" si="39">+C229+C230+C231</f>
        <v>174300</v>
      </c>
      <c r="D228" s="9">
        <f t="shared" si="39"/>
        <v>192220</v>
      </c>
      <c r="E228" s="9">
        <f t="shared" si="39"/>
        <v>143532.79999999999</v>
      </c>
    </row>
    <row r="229" spans="1:5" ht="16.649999999999999" customHeight="1">
      <c r="A229" s="7" t="s">
        <v>15</v>
      </c>
      <c r="B229" s="8" t="s">
        <v>215</v>
      </c>
      <c r="C229" s="9">
        <v>174300</v>
      </c>
      <c r="D229" s="9">
        <v>192220</v>
      </c>
      <c r="E229" s="15">
        <v>143532.79999999999</v>
      </c>
    </row>
    <row r="230" spans="1:5" ht="16.649999999999999" customHeight="1">
      <c r="A230" s="7" t="s">
        <v>15</v>
      </c>
      <c r="B230" s="8" t="s">
        <v>216</v>
      </c>
      <c r="C230" s="9">
        <v>0</v>
      </c>
      <c r="D230" s="9">
        <v>0</v>
      </c>
      <c r="E230" s="9">
        <v>0</v>
      </c>
    </row>
    <row r="231" spans="1:5" ht="16.649999999999999" customHeight="1">
      <c r="A231" s="7" t="s">
        <v>15</v>
      </c>
      <c r="B231" s="8" t="s">
        <v>217</v>
      </c>
      <c r="C231" s="9">
        <v>0</v>
      </c>
      <c r="D231" s="9">
        <v>0</v>
      </c>
      <c r="E231" s="9">
        <v>0</v>
      </c>
    </row>
    <row r="232" spans="1:5" ht="16.649999999999999" customHeight="1">
      <c r="A232" s="4">
        <v>6200</v>
      </c>
      <c r="B232" s="5" t="s">
        <v>218</v>
      </c>
      <c r="C232" s="6">
        <f t="shared" ref="C232" si="40">SUM(C233:C236)</f>
        <v>88763.7</v>
      </c>
      <c r="D232" s="6">
        <f>SUM(D233:D236)</f>
        <v>41680.29</v>
      </c>
      <c r="E232" s="6">
        <f t="shared" ref="E232" si="41">SUM(E233:E236)</f>
        <v>103445.55</v>
      </c>
    </row>
    <row r="233" spans="1:5" ht="16.649999999999999" customHeight="1">
      <c r="A233" s="7">
        <v>6201</v>
      </c>
      <c r="B233" s="8" t="s">
        <v>219</v>
      </c>
      <c r="C233" s="9">
        <v>0</v>
      </c>
      <c r="D233" s="9">
        <v>0</v>
      </c>
      <c r="E233" s="9">
        <v>0</v>
      </c>
    </row>
    <row r="234" spans="1:5" ht="16.649999999999999" customHeight="1">
      <c r="A234" s="7">
        <v>6202</v>
      </c>
      <c r="B234" s="8" t="s">
        <v>177</v>
      </c>
      <c r="C234" s="9">
        <v>31757</v>
      </c>
      <c r="D234" s="9">
        <v>13261.18</v>
      </c>
      <c r="E234" s="9">
        <v>19062</v>
      </c>
    </row>
    <row r="235" spans="1:5" ht="16.649999999999999" customHeight="1">
      <c r="A235" s="7">
        <v>6203</v>
      </c>
      <c r="B235" s="8" t="s">
        <v>220</v>
      </c>
      <c r="C235" s="9">
        <v>0</v>
      </c>
      <c r="D235" s="9">
        <v>28419.11</v>
      </c>
      <c r="E235" s="9">
        <v>0</v>
      </c>
    </row>
    <row r="236" spans="1:5" ht="16.649999999999999" customHeight="1">
      <c r="A236" s="7">
        <v>6204</v>
      </c>
      <c r="B236" s="8" t="s">
        <v>221</v>
      </c>
      <c r="C236" s="9">
        <v>57006.7</v>
      </c>
      <c r="D236" s="9"/>
      <c r="E236" s="15">
        <v>84383.55</v>
      </c>
    </row>
    <row r="237" spans="1:5" ht="16.649999999999999" customHeight="1">
      <c r="A237" s="4">
        <v>7000</v>
      </c>
      <c r="B237" s="5" t="s">
        <v>222</v>
      </c>
      <c r="C237" s="12">
        <f t="shared" ref="C237:E237" si="42">+C238</f>
        <v>0</v>
      </c>
      <c r="D237" s="12">
        <f t="shared" si="42"/>
        <v>0</v>
      </c>
      <c r="E237" s="12">
        <f t="shared" si="42"/>
        <v>0</v>
      </c>
    </row>
    <row r="238" spans="1:5" ht="16.649999999999999" customHeight="1">
      <c r="A238" s="4">
        <v>7200</v>
      </c>
      <c r="B238" s="5" t="s">
        <v>223</v>
      </c>
      <c r="C238" s="6">
        <f t="shared" ref="C238:E238" si="43">SUM(C239:C244)</f>
        <v>0</v>
      </c>
      <c r="D238" s="6">
        <f t="shared" si="43"/>
        <v>0</v>
      </c>
      <c r="E238" s="6">
        <f t="shared" si="43"/>
        <v>0</v>
      </c>
    </row>
    <row r="239" spans="1:5" ht="16.649999999999999" customHeight="1">
      <c r="A239" s="7">
        <v>7202</v>
      </c>
      <c r="B239" s="16" t="s">
        <v>224</v>
      </c>
      <c r="C239" s="9">
        <v>0</v>
      </c>
      <c r="D239" s="9">
        <v>0</v>
      </c>
      <c r="E239" s="9">
        <v>0</v>
      </c>
    </row>
    <row r="240" spans="1:5" ht="16.649999999999999" customHeight="1">
      <c r="A240" s="7">
        <v>7204</v>
      </c>
      <c r="B240" s="8" t="s">
        <v>225</v>
      </c>
      <c r="C240" s="9">
        <v>0</v>
      </c>
      <c r="D240" s="9">
        <v>0</v>
      </c>
      <c r="E240" s="9">
        <v>0</v>
      </c>
    </row>
    <row r="241" spans="1:5" ht="16.649999999999999" customHeight="1">
      <c r="A241" s="7">
        <v>7206</v>
      </c>
      <c r="B241" s="8" t="s">
        <v>226</v>
      </c>
      <c r="C241" s="9">
        <v>0</v>
      </c>
      <c r="D241" s="9">
        <v>0</v>
      </c>
      <c r="E241" s="9">
        <v>0</v>
      </c>
    </row>
    <row r="242" spans="1:5" ht="16.649999999999999" customHeight="1">
      <c r="A242" s="7">
        <v>7220</v>
      </c>
      <c r="B242" s="8" t="s">
        <v>227</v>
      </c>
      <c r="C242" s="9">
        <v>0</v>
      </c>
      <c r="D242" s="9">
        <v>0</v>
      </c>
      <c r="E242" s="9">
        <v>0</v>
      </c>
    </row>
    <row r="243" spans="1:5" ht="16.649999999999999" customHeight="1">
      <c r="A243" s="7">
        <v>7221</v>
      </c>
      <c r="B243" s="8" t="s">
        <v>228</v>
      </c>
      <c r="C243" s="9">
        <v>0</v>
      </c>
      <c r="D243" s="9">
        <v>0</v>
      </c>
      <c r="E243" s="9">
        <v>0</v>
      </c>
    </row>
    <row r="244" spans="1:5" ht="16.649999999999999" customHeight="1">
      <c r="A244" s="7">
        <v>7223</v>
      </c>
      <c r="B244" s="8" t="s">
        <v>229</v>
      </c>
      <c r="C244" s="9">
        <v>0</v>
      </c>
      <c r="D244" s="9">
        <v>0</v>
      </c>
      <c r="E244" s="9">
        <v>0</v>
      </c>
    </row>
    <row r="245" spans="1:5" ht="16.649999999999999" customHeight="1">
      <c r="A245" s="4">
        <v>8000</v>
      </c>
      <c r="B245" s="5" t="s">
        <v>230</v>
      </c>
      <c r="C245" s="12">
        <f t="shared" ref="C245:E245" si="44">+C246+C260+C263</f>
        <v>67500752.680000007</v>
      </c>
      <c r="D245" s="12">
        <f t="shared" si="44"/>
        <v>47302264.689999998</v>
      </c>
      <c r="E245" s="12">
        <f t="shared" si="44"/>
        <v>49992501.93999999</v>
      </c>
    </row>
    <row r="246" spans="1:5" ht="16.649999999999999" customHeight="1">
      <c r="A246" s="4">
        <v>8100</v>
      </c>
      <c r="B246" s="5" t="s">
        <v>231</v>
      </c>
      <c r="C246" s="6">
        <f t="shared" ref="C246:D246" si="45">SUM(C247:C259)</f>
        <v>26568121.839999996</v>
      </c>
      <c r="D246" s="6">
        <f t="shared" si="45"/>
        <v>34318616.219999999</v>
      </c>
      <c r="E246" s="6">
        <f t="shared" ref="E246" si="46">SUM(E247:E259)</f>
        <v>37006344.289999992</v>
      </c>
    </row>
    <row r="247" spans="1:5" ht="16.649999999999999" customHeight="1">
      <c r="A247" s="7">
        <v>8101</v>
      </c>
      <c r="B247" s="8" t="s">
        <v>232</v>
      </c>
      <c r="C247" s="9">
        <v>14668898.529999999</v>
      </c>
      <c r="D247" s="9">
        <v>19128300.190000001</v>
      </c>
      <c r="E247" s="9">
        <v>19625069.489999998</v>
      </c>
    </row>
    <row r="248" spans="1:5" ht="16.649999999999999" customHeight="1">
      <c r="A248" s="7">
        <v>8102</v>
      </c>
      <c r="B248" s="8" t="s">
        <v>233</v>
      </c>
      <c r="C248" s="9">
        <v>3556944.84</v>
      </c>
      <c r="D248" s="9">
        <v>2924537.61</v>
      </c>
      <c r="E248" s="9">
        <v>6977092.4699999997</v>
      </c>
    </row>
    <row r="249" spans="1:5" ht="16.649999999999999" customHeight="1">
      <c r="A249" s="7">
        <v>8103</v>
      </c>
      <c r="B249" s="8" t="s">
        <v>234</v>
      </c>
      <c r="C249" s="9">
        <v>889597.28</v>
      </c>
      <c r="D249" s="9">
        <v>903803.25</v>
      </c>
      <c r="E249" s="9">
        <v>1221610.19</v>
      </c>
    </row>
    <row r="250" spans="1:5" ht="16.649999999999999" customHeight="1">
      <c r="A250" s="7">
        <v>8104</v>
      </c>
      <c r="B250" s="8" t="s">
        <v>235</v>
      </c>
      <c r="C250" s="9">
        <v>83.87</v>
      </c>
      <c r="D250" s="9">
        <v>32.17</v>
      </c>
      <c r="E250" s="9">
        <v>285.48</v>
      </c>
    </row>
    <row r="251" spans="1:5" ht="16.649999999999999" customHeight="1">
      <c r="A251" s="7">
        <v>8105</v>
      </c>
      <c r="B251" s="8" t="s">
        <v>236</v>
      </c>
      <c r="C251" s="9">
        <v>695131.26</v>
      </c>
      <c r="D251" s="9">
        <v>900253.99</v>
      </c>
      <c r="E251" s="9">
        <v>1319199.22</v>
      </c>
    </row>
    <row r="252" spans="1:5" ht="16.649999999999999" customHeight="1">
      <c r="A252" s="7">
        <v>8106</v>
      </c>
      <c r="B252" s="8" t="s">
        <v>237</v>
      </c>
      <c r="C252" s="9">
        <v>447827.99</v>
      </c>
      <c r="D252" s="9">
        <v>517581.41</v>
      </c>
      <c r="E252" s="9">
        <v>896819.48</v>
      </c>
    </row>
    <row r="253" spans="1:5" ht="16.649999999999999" customHeight="1">
      <c r="A253" s="7">
        <v>8107</v>
      </c>
      <c r="B253" s="8" t="s">
        <v>238</v>
      </c>
      <c r="C253" s="9">
        <v>0</v>
      </c>
      <c r="D253" s="9">
        <v>0</v>
      </c>
      <c r="E253" s="9">
        <v>0</v>
      </c>
    </row>
    <row r="254" spans="1:5" ht="16.649999999999999" customHeight="1">
      <c r="A254" s="7">
        <v>8108</v>
      </c>
      <c r="B254" s="8" t="s">
        <v>239</v>
      </c>
      <c r="C254" s="9">
        <v>101906.54</v>
      </c>
      <c r="D254" s="9">
        <v>101906.54</v>
      </c>
      <c r="E254" s="9">
        <v>101906.54</v>
      </c>
    </row>
    <row r="255" spans="1:5" ht="16.649999999999999" customHeight="1">
      <c r="A255" s="7">
        <v>8109</v>
      </c>
      <c r="B255" s="8" t="s">
        <v>240</v>
      </c>
      <c r="C255" s="9">
        <v>2909334.65</v>
      </c>
      <c r="D255" s="9">
        <v>6469005.79</v>
      </c>
      <c r="E255" s="9">
        <v>2909334.65</v>
      </c>
    </row>
    <row r="256" spans="1:5" ht="16.649999999999999" customHeight="1">
      <c r="A256" s="7">
        <v>8110</v>
      </c>
      <c r="B256" s="8" t="s">
        <v>241</v>
      </c>
      <c r="C256" s="9">
        <v>1015829.18</v>
      </c>
      <c r="D256" s="9">
        <v>1070247.1599999999</v>
      </c>
      <c r="E256" s="9">
        <v>1204210.55</v>
      </c>
    </row>
    <row r="257" spans="1:5" ht="16.649999999999999" customHeight="1">
      <c r="A257" s="7">
        <v>8111</v>
      </c>
      <c r="B257" s="8" t="s">
        <v>242</v>
      </c>
      <c r="C257" s="9">
        <v>0</v>
      </c>
      <c r="D257" s="9">
        <v>156328</v>
      </c>
      <c r="E257" s="9">
        <v>99163</v>
      </c>
    </row>
    <row r="258" spans="1:5" ht="16.649999999999999" customHeight="1">
      <c r="A258" s="7">
        <v>8112</v>
      </c>
      <c r="B258" s="8" t="s">
        <v>243</v>
      </c>
      <c r="C258" s="9">
        <v>2095193</v>
      </c>
      <c r="D258" s="9">
        <v>2002494</v>
      </c>
      <c r="E258" s="9">
        <v>2466609</v>
      </c>
    </row>
    <row r="259" spans="1:5" ht="16.649999999999999" customHeight="1">
      <c r="A259" s="7">
        <v>8113</v>
      </c>
      <c r="B259" s="8" t="s">
        <v>244</v>
      </c>
      <c r="C259" s="9">
        <v>187374.7</v>
      </c>
      <c r="D259" s="9">
        <v>144126.10999999999</v>
      </c>
      <c r="E259" s="9">
        <v>185044.22</v>
      </c>
    </row>
    <row r="260" spans="1:5" ht="16.649999999999999" customHeight="1">
      <c r="A260" s="4">
        <v>8200</v>
      </c>
      <c r="B260" s="5" t="s">
        <v>245</v>
      </c>
      <c r="C260" s="6">
        <f t="shared" ref="C260:E260" si="47">+C261+C262</f>
        <v>40930138</v>
      </c>
      <c r="D260" s="6">
        <f t="shared" si="47"/>
        <v>12983648</v>
      </c>
      <c r="E260" s="6">
        <f t="shared" si="47"/>
        <v>12983660</v>
      </c>
    </row>
    <row r="261" spans="1:5" ht="16.649999999999999" customHeight="1">
      <c r="A261" s="7">
        <v>8201</v>
      </c>
      <c r="B261" s="8" t="s">
        <v>246</v>
      </c>
      <c r="C261" s="9">
        <v>33448717</v>
      </c>
      <c r="D261" s="9">
        <v>12983648</v>
      </c>
      <c r="E261" s="9">
        <v>12983660</v>
      </c>
    </row>
    <row r="262" spans="1:5" ht="16.649999999999999" customHeight="1">
      <c r="A262" s="7">
        <v>8202</v>
      </c>
      <c r="B262" s="8" t="s">
        <v>247</v>
      </c>
      <c r="C262" s="9">
        <v>7481421</v>
      </c>
      <c r="D262" s="9">
        <v>0</v>
      </c>
      <c r="E262" s="9">
        <v>0</v>
      </c>
    </row>
    <row r="263" spans="1:5" ht="16.649999999999999" customHeight="1">
      <c r="A263" s="4">
        <v>8300</v>
      </c>
      <c r="B263" s="5" t="s">
        <v>248</v>
      </c>
      <c r="C263" s="6">
        <f>SUM(C264:C302)</f>
        <v>2492.8399999999992</v>
      </c>
      <c r="D263" s="6">
        <f t="shared" ref="D263:E263" si="48">SUM(D264:D301)</f>
        <v>0.47</v>
      </c>
      <c r="E263" s="6">
        <f t="shared" si="48"/>
        <v>2497.65</v>
      </c>
    </row>
    <row r="264" spans="1:5" ht="16.649999999999999" customHeight="1">
      <c r="A264" s="7">
        <v>8301</v>
      </c>
      <c r="B264" s="8" t="s">
        <v>249</v>
      </c>
      <c r="C264" s="9">
        <v>0</v>
      </c>
      <c r="D264" s="9">
        <v>0</v>
      </c>
      <c r="E264" s="9">
        <v>0</v>
      </c>
    </row>
    <row r="265" spans="1:5" ht="16.649999999999999" customHeight="1">
      <c r="A265" s="7">
        <v>8302</v>
      </c>
      <c r="B265" s="8" t="s">
        <v>250</v>
      </c>
      <c r="C265" s="9">
        <v>0</v>
      </c>
      <c r="D265" s="9">
        <v>0</v>
      </c>
      <c r="E265" s="9">
        <v>0</v>
      </c>
    </row>
    <row r="266" spans="1:5" ht="16.649999999999999" customHeight="1">
      <c r="A266" s="7">
        <v>8303</v>
      </c>
      <c r="B266" s="8" t="s">
        <v>251</v>
      </c>
      <c r="C266" s="9">
        <v>0</v>
      </c>
      <c r="D266" s="9">
        <v>0</v>
      </c>
      <c r="E266" s="9">
        <v>0</v>
      </c>
    </row>
    <row r="267" spans="1:5" ht="16.649999999999999" customHeight="1">
      <c r="A267" s="7">
        <v>8304</v>
      </c>
      <c r="B267" s="8" t="s">
        <v>252</v>
      </c>
      <c r="C267" s="9">
        <v>0</v>
      </c>
      <c r="D267" s="9">
        <v>0</v>
      </c>
      <c r="E267" s="9">
        <v>0</v>
      </c>
    </row>
    <row r="268" spans="1:5" ht="16.649999999999999" customHeight="1">
      <c r="A268" s="7">
        <v>8305</v>
      </c>
      <c r="B268" s="8" t="s">
        <v>253</v>
      </c>
      <c r="C268" s="9">
        <v>0</v>
      </c>
      <c r="D268" s="9">
        <v>0</v>
      </c>
      <c r="E268" s="9">
        <v>0</v>
      </c>
    </row>
    <row r="269" spans="1:5" ht="16.649999999999999" customHeight="1">
      <c r="A269" s="7">
        <v>8306</v>
      </c>
      <c r="B269" s="8" t="s">
        <v>254</v>
      </c>
      <c r="C269" s="9">
        <v>0</v>
      </c>
      <c r="D269" s="9">
        <v>0</v>
      </c>
      <c r="E269" s="9">
        <v>0</v>
      </c>
    </row>
    <row r="270" spans="1:5" ht="16.649999999999999" customHeight="1">
      <c r="A270" s="7">
        <v>8307</v>
      </c>
      <c r="B270" s="8" t="s">
        <v>255</v>
      </c>
      <c r="C270" s="9">
        <v>0</v>
      </c>
      <c r="D270" s="9">
        <v>0</v>
      </c>
      <c r="E270" s="9">
        <v>0</v>
      </c>
    </row>
    <row r="271" spans="1:5" ht="16.649999999999999" customHeight="1">
      <c r="A271" s="7">
        <v>8308</v>
      </c>
      <c r="B271" s="8" t="s">
        <v>256</v>
      </c>
      <c r="C271" s="9">
        <v>0</v>
      </c>
      <c r="D271" s="9">
        <v>0</v>
      </c>
      <c r="E271" s="9">
        <v>0</v>
      </c>
    </row>
    <row r="272" spans="1:5" ht="16.649999999999999" customHeight="1">
      <c r="A272" s="7">
        <v>8309</v>
      </c>
      <c r="B272" s="8" t="s">
        <v>257</v>
      </c>
      <c r="C272" s="9">
        <v>0</v>
      </c>
      <c r="D272" s="9">
        <v>0</v>
      </c>
      <c r="E272" s="9">
        <v>0</v>
      </c>
    </row>
    <row r="273" spans="1:5" ht="16.649999999999999" customHeight="1">
      <c r="A273" s="7">
        <v>8310</v>
      </c>
      <c r="B273" s="8" t="s">
        <v>258</v>
      </c>
      <c r="C273" s="9">
        <v>0</v>
      </c>
      <c r="D273" s="9">
        <v>0</v>
      </c>
      <c r="E273" s="9">
        <v>0</v>
      </c>
    </row>
    <row r="274" spans="1:5" ht="16.649999999999999" customHeight="1">
      <c r="A274" s="7">
        <v>8311</v>
      </c>
      <c r="B274" s="8" t="s">
        <v>259</v>
      </c>
      <c r="C274" s="9">
        <v>0</v>
      </c>
      <c r="D274" s="9">
        <v>0</v>
      </c>
      <c r="E274" s="9">
        <v>0</v>
      </c>
    </row>
    <row r="275" spans="1:5" ht="16.649999999999999" customHeight="1">
      <c r="A275" s="7">
        <v>8312</v>
      </c>
      <c r="B275" s="8" t="s">
        <v>260</v>
      </c>
      <c r="C275" s="9">
        <v>0</v>
      </c>
      <c r="D275" s="9">
        <v>0</v>
      </c>
      <c r="E275" s="9">
        <v>0</v>
      </c>
    </row>
    <row r="276" spans="1:5" ht="16.649999999999999" customHeight="1">
      <c r="A276" s="7">
        <v>8313</v>
      </c>
      <c r="B276" s="8" t="s">
        <v>261</v>
      </c>
      <c r="C276" s="9">
        <v>0</v>
      </c>
      <c r="D276" s="9">
        <v>0</v>
      </c>
      <c r="E276" s="9">
        <v>0</v>
      </c>
    </row>
    <row r="277" spans="1:5" ht="16.649999999999999" customHeight="1">
      <c r="A277" s="7">
        <v>8314</v>
      </c>
      <c r="B277" s="8" t="s">
        <v>262</v>
      </c>
      <c r="C277" s="9">
        <v>0</v>
      </c>
      <c r="D277" s="9">
        <v>0</v>
      </c>
      <c r="E277" s="9">
        <v>0</v>
      </c>
    </row>
    <row r="278" spans="1:5" ht="16.649999999999999" customHeight="1">
      <c r="A278" s="7">
        <v>8315</v>
      </c>
      <c r="B278" s="8" t="s">
        <v>263</v>
      </c>
      <c r="C278" s="9">
        <v>0</v>
      </c>
      <c r="D278" s="9">
        <v>0</v>
      </c>
      <c r="E278" s="9">
        <v>0</v>
      </c>
    </row>
    <row r="279" spans="1:5" ht="16.649999999999999" customHeight="1">
      <c r="A279" s="7">
        <v>8316</v>
      </c>
      <c r="B279" s="8" t="s">
        <v>264</v>
      </c>
      <c r="C279" s="9">
        <v>0</v>
      </c>
      <c r="D279" s="9">
        <v>0</v>
      </c>
      <c r="E279" s="9">
        <v>0</v>
      </c>
    </row>
    <row r="280" spans="1:5" ht="16.649999999999999" customHeight="1">
      <c r="A280" s="7">
        <v>8317</v>
      </c>
      <c r="B280" s="8" t="s">
        <v>265</v>
      </c>
      <c r="C280" s="9">
        <v>0</v>
      </c>
      <c r="D280" s="9">
        <v>0</v>
      </c>
      <c r="E280" s="9">
        <v>0</v>
      </c>
    </row>
    <row r="281" spans="1:5" ht="16.649999999999999" customHeight="1">
      <c r="A281" s="7">
        <v>8318</v>
      </c>
      <c r="B281" s="8" t="s">
        <v>266</v>
      </c>
      <c r="C281" s="9">
        <v>0</v>
      </c>
      <c r="D281" s="9">
        <v>0</v>
      </c>
      <c r="E281" s="9">
        <v>0</v>
      </c>
    </row>
    <row r="282" spans="1:5" ht="16.649999999999999" customHeight="1">
      <c r="A282" s="7">
        <v>8319</v>
      </c>
      <c r="B282" s="8" t="s">
        <v>267</v>
      </c>
      <c r="C282" s="9">
        <v>0</v>
      </c>
      <c r="D282" s="9">
        <v>0</v>
      </c>
      <c r="E282" s="9">
        <v>0</v>
      </c>
    </row>
    <row r="283" spans="1:5" ht="16.649999999999999" customHeight="1">
      <c r="A283" s="7">
        <v>8320</v>
      </c>
      <c r="B283" s="8" t="s">
        <v>268</v>
      </c>
      <c r="C283" s="9">
        <v>0</v>
      </c>
      <c r="D283" s="9">
        <v>0</v>
      </c>
      <c r="E283" s="9">
        <v>0</v>
      </c>
    </row>
    <row r="284" spans="1:5" ht="16.649999999999999" customHeight="1">
      <c r="A284" s="7">
        <v>8322</v>
      </c>
      <c r="B284" s="8" t="s">
        <v>269</v>
      </c>
      <c r="C284" s="9">
        <v>0</v>
      </c>
      <c r="D284" s="9">
        <v>0</v>
      </c>
      <c r="E284" s="9">
        <v>0</v>
      </c>
    </row>
    <row r="285" spans="1:5" ht="16.649999999999999" customHeight="1">
      <c r="A285" s="7">
        <v>8328</v>
      </c>
      <c r="B285" s="8" t="s">
        <v>270</v>
      </c>
      <c r="C285" s="9">
        <v>0</v>
      </c>
      <c r="D285" s="9">
        <v>0</v>
      </c>
      <c r="E285" s="9">
        <v>0</v>
      </c>
    </row>
    <row r="286" spans="1:5" ht="16.649999999999999" customHeight="1">
      <c r="A286" s="7">
        <v>8329</v>
      </c>
      <c r="B286" s="8" t="s">
        <v>271</v>
      </c>
      <c r="C286" s="9">
        <v>0</v>
      </c>
      <c r="D286" s="9">
        <v>0</v>
      </c>
      <c r="E286" s="9">
        <v>0</v>
      </c>
    </row>
    <row r="287" spans="1:5" ht="16.649999999999999" customHeight="1">
      <c r="A287" s="7">
        <v>8330</v>
      </c>
      <c r="B287" s="8" t="s">
        <v>272</v>
      </c>
      <c r="C287" s="9">
        <v>0</v>
      </c>
      <c r="D287" s="9">
        <v>0</v>
      </c>
      <c r="E287" s="9">
        <v>0</v>
      </c>
    </row>
    <row r="288" spans="1:5" ht="16.649999999999999" customHeight="1">
      <c r="A288" s="7">
        <v>8331</v>
      </c>
      <c r="B288" s="8" t="s">
        <v>273</v>
      </c>
      <c r="C288" s="9">
        <v>0</v>
      </c>
      <c r="D288" s="9">
        <v>0</v>
      </c>
      <c r="E288" s="9">
        <v>0</v>
      </c>
    </row>
    <row r="289" spans="1:5" ht="16.649999999999999" customHeight="1">
      <c r="A289" s="7">
        <v>8332</v>
      </c>
      <c r="B289" s="8" t="s">
        <v>274</v>
      </c>
      <c r="C289" s="9">
        <v>0</v>
      </c>
      <c r="D289" s="9">
        <v>0</v>
      </c>
      <c r="E289" s="9">
        <v>0</v>
      </c>
    </row>
    <row r="290" spans="1:5" ht="16.649999999999999" customHeight="1">
      <c r="A290" s="7">
        <v>8334</v>
      </c>
      <c r="B290" s="8" t="s">
        <v>275</v>
      </c>
      <c r="C290" s="9">
        <v>0</v>
      </c>
      <c r="D290" s="9">
        <v>0</v>
      </c>
      <c r="E290" s="9">
        <v>0</v>
      </c>
    </row>
    <row r="291" spans="1:5" ht="16.649999999999999" customHeight="1">
      <c r="A291" s="7">
        <v>8336</v>
      </c>
      <c r="B291" s="8" t="s">
        <v>276</v>
      </c>
      <c r="C291" s="9">
        <v>7492.73</v>
      </c>
      <c r="D291" s="9">
        <v>0.47</v>
      </c>
      <c r="E291" s="9">
        <v>2497.65</v>
      </c>
    </row>
    <row r="292" spans="1:5" ht="16.649999999999999" customHeight="1">
      <c r="A292" s="7">
        <v>8337</v>
      </c>
      <c r="B292" s="8" t="s">
        <v>277</v>
      </c>
      <c r="C292" s="9">
        <v>0</v>
      </c>
      <c r="D292" s="9">
        <v>0</v>
      </c>
      <c r="E292" s="9">
        <v>0</v>
      </c>
    </row>
    <row r="293" spans="1:5" ht="16.649999999999999" customHeight="1">
      <c r="A293" s="7">
        <v>8338</v>
      </c>
      <c r="B293" s="8" t="s">
        <v>278</v>
      </c>
      <c r="C293" s="9">
        <v>0</v>
      </c>
      <c r="D293" s="9">
        <v>0</v>
      </c>
      <c r="E293" s="9">
        <v>0</v>
      </c>
    </row>
    <row r="294" spans="1:5" ht="16.649999999999999" customHeight="1">
      <c r="A294" s="7">
        <v>8339</v>
      </c>
      <c r="B294" s="8" t="s">
        <v>279</v>
      </c>
      <c r="C294" s="9">
        <v>0</v>
      </c>
      <c r="D294" s="9">
        <v>0</v>
      </c>
      <c r="E294" s="9">
        <v>0</v>
      </c>
    </row>
    <row r="295" spans="1:5" ht="16.649999999999999" customHeight="1">
      <c r="A295" s="7">
        <v>8349</v>
      </c>
      <c r="B295" s="8" t="s">
        <v>280</v>
      </c>
      <c r="C295" s="9">
        <v>0</v>
      </c>
      <c r="D295" s="9">
        <v>0</v>
      </c>
      <c r="E295" s="9">
        <v>0</v>
      </c>
    </row>
    <row r="296" spans="1:5" ht="16.649999999999999" customHeight="1">
      <c r="A296" s="7">
        <v>8350</v>
      </c>
      <c r="B296" s="8" t="s">
        <v>281</v>
      </c>
      <c r="C296" s="9">
        <v>0</v>
      </c>
      <c r="D296" s="9">
        <v>0</v>
      </c>
      <c r="E296" s="9">
        <v>0</v>
      </c>
    </row>
    <row r="297" spans="1:5" ht="16.649999999999999" customHeight="1">
      <c r="A297" s="7">
        <v>8353</v>
      </c>
      <c r="B297" s="8" t="s">
        <v>282</v>
      </c>
      <c r="C297" s="9">
        <v>0</v>
      </c>
      <c r="D297" s="9">
        <v>0</v>
      </c>
      <c r="E297" s="9">
        <v>0</v>
      </c>
    </row>
    <row r="298" spans="1:5" ht="16.649999999999999" customHeight="1">
      <c r="A298" s="7">
        <v>8358</v>
      </c>
      <c r="B298" s="8" t="s">
        <v>283</v>
      </c>
      <c r="C298" s="9">
        <v>0</v>
      </c>
      <c r="D298" s="9">
        <v>0</v>
      </c>
      <c r="E298" s="9">
        <v>0</v>
      </c>
    </row>
    <row r="299" spans="1:5" ht="16.649999999999999" customHeight="1">
      <c r="A299" s="7">
        <v>8362</v>
      </c>
      <c r="B299" s="8" t="s">
        <v>284</v>
      </c>
      <c r="C299" s="9">
        <v>0</v>
      </c>
      <c r="D299" s="9">
        <v>0</v>
      </c>
      <c r="E299" s="9">
        <v>0</v>
      </c>
    </row>
    <row r="300" spans="1:5" ht="16.649999999999999" customHeight="1">
      <c r="A300" s="7">
        <v>8364</v>
      </c>
      <c r="B300" s="8" t="s">
        <v>285</v>
      </c>
      <c r="C300" s="9">
        <v>0</v>
      </c>
      <c r="D300" s="9">
        <v>0</v>
      </c>
      <c r="E300" s="9">
        <v>0</v>
      </c>
    </row>
    <row r="301" spans="1:5" ht="16.649999999999999" customHeight="1">
      <c r="A301" s="7">
        <v>8375</v>
      </c>
      <c r="B301" s="8" t="s">
        <v>286</v>
      </c>
      <c r="C301" s="9">
        <v>0</v>
      </c>
      <c r="D301" s="9">
        <v>0</v>
      </c>
      <c r="E301" s="9">
        <v>0</v>
      </c>
    </row>
    <row r="302" spans="1:5" ht="16.649999999999999" customHeight="1">
      <c r="A302" s="7">
        <v>8388</v>
      </c>
      <c r="B302" s="8" t="s">
        <v>287</v>
      </c>
      <c r="C302" s="9">
        <v>-4999.8900000000003</v>
      </c>
      <c r="D302" s="9">
        <v>0</v>
      </c>
      <c r="E302" s="9">
        <v>0</v>
      </c>
    </row>
    <row r="303" spans="1:5" ht="16.649999999999999" customHeight="1">
      <c r="A303" s="4">
        <v>9000</v>
      </c>
      <c r="B303" s="5" t="s">
        <v>288</v>
      </c>
      <c r="C303" s="12">
        <f t="shared" ref="C303:E303" si="49">+C304+C307+C313</f>
        <v>3000000</v>
      </c>
      <c r="D303" s="12">
        <f t="shared" si="49"/>
        <v>5692320</v>
      </c>
      <c r="E303" s="12">
        <f t="shared" si="49"/>
        <v>6283649</v>
      </c>
    </row>
    <row r="304" spans="1:5" ht="16.649999999999999" customHeight="1">
      <c r="A304" s="4">
        <v>9100</v>
      </c>
      <c r="B304" s="5" t="s">
        <v>289</v>
      </c>
      <c r="C304" s="6">
        <f t="shared" ref="C304:E304" si="50">SUM(C305:C306)</f>
        <v>3000000</v>
      </c>
      <c r="D304" s="6">
        <f t="shared" si="50"/>
        <v>5692320</v>
      </c>
      <c r="E304" s="6">
        <f t="shared" si="50"/>
        <v>6283649</v>
      </c>
    </row>
    <row r="305" spans="1:5" ht="16.649999999999999" customHeight="1">
      <c r="A305" s="7">
        <v>9101</v>
      </c>
      <c r="B305" s="8" t="s">
        <v>290</v>
      </c>
      <c r="C305" s="9">
        <v>0</v>
      </c>
      <c r="D305" s="9">
        <v>0</v>
      </c>
      <c r="E305" s="9">
        <v>0</v>
      </c>
    </row>
    <row r="306" spans="1:5" ht="16.649999999999999" customHeight="1">
      <c r="A306" s="7">
        <v>9102</v>
      </c>
      <c r="B306" s="8" t="s">
        <v>291</v>
      </c>
      <c r="C306" s="9">
        <v>3000000</v>
      </c>
      <c r="D306" s="9">
        <v>5692320</v>
      </c>
      <c r="E306" s="9">
        <v>6283649</v>
      </c>
    </row>
    <row r="307" spans="1:5" ht="16.649999999999999" customHeight="1">
      <c r="A307" s="4">
        <v>9300</v>
      </c>
      <c r="B307" s="5" t="s">
        <v>292</v>
      </c>
      <c r="C307" s="6">
        <f t="shared" ref="C307:E307" si="51">C308+C312</f>
        <v>0</v>
      </c>
      <c r="D307" s="6">
        <f t="shared" si="51"/>
        <v>0</v>
      </c>
      <c r="E307" s="6">
        <f t="shared" si="51"/>
        <v>0</v>
      </c>
    </row>
    <row r="308" spans="1:5" ht="16.649999999999999" customHeight="1">
      <c r="A308" s="7">
        <v>9301</v>
      </c>
      <c r="B308" s="8" t="s">
        <v>293</v>
      </c>
      <c r="C308" s="9">
        <f t="shared" ref="C308:E308" si="52">C309+C310+C311</f>
        <v>0</v>
      </c>
      <c r="D308" s="9">
        <f t="shared" si="52"/>
        <v>0</v>
      </c>
      <c r="E308" s="9">
        <f t="shared" si="52"/>
        <v>0</v>
      </c>
    </row>
    <row r="309" spans="1:5" ht="16.649999999999999" customHeight="1">
      <c r="A309" s="7" t="s">
        <v>15</v>
      </c>
      <c r="B309" s="8" t="s">
        <v>294</v>
      </c>
      <c r="C309" s="9">
        <v>0</v>
      </c>
      <c r="D309" s="9">
        <v>0</v>
      </c>
      <c r="E309" s="9">
        <v>0</v>
      </c>
    </row>
    <row r="310" spans="1:5" ht="16.649999999999999" customHeight="1">
      <c r="A310" s="7" t="s">
        <v>15</v>
      </c>
      <c r="B310" s="8" t="s">
        <v>295</v>
      </c>
      <c r="C310" s="9">
        <v>0</v>
      </c>
      <c r="D310" s="9">
        <v>0</v>
      </c>
      <c r="E310" s="9">
        <v>0</v>
      </c>
    </row>
    <row r="311" spans="1:5" ht="16.649999999999999" customHeight="1">
      <c r="A311" s="7" t="s">
        <v>15</v>
      </c>
      <c r="B311" s="8" t="s">
        <v>296</v>
      </c>
      <c r="C311" s="9">
        <v>0</v>
      </c>
      <c r="D311" s="9">
        <v>0</v>
      </c>
      <c r="E311" s="9">
        <v>0</v>
      </c>
    </row>
    <row r="312" spans="1:5" ht="16.649999999999999" customHeight="1">
      <c r="A312" s="7">
        <v>9302</v>
      </c>
      <c r="B312" s="8" t="s">
        <v>297</v>
      </c>
      <c r="C312" s="9">
        <v>0</v>
      </c>
      <c r="D312" s="9">
        <v>0</v>
      </c>
      <c r="E312" s="9">
        <v>0</v>
      </c>
    </row>
    <row r="313" spans="1:5" ht="16.649999999999999" customHeight="1">
      <c r="A313" s="4">
        <v>9400</v>
      </c>
      <c r="B313" s="5" t="s">
        <v>298</v>
      </c>
      <c r="C313" s="6">
        <f t="shared" ref="C313:E313" si="53">C314</f>
        <v>0</v>
      </c>
      <c r="D313" s="6">
        <f t="shared" si="53"/>
        <v>0</v>
      </c>
      <c r="E313" s="6">
        <f t="shared" si="53"/>
        <v>0</v>
      </c>
    </row>
    <row r="314" spans="1:5" ht="16.649999999999999" customHeight="1">
      <c r="A314" s="7">
        <v>9401</v>
      </c>
      <c r="B314" s="8" t="s">
        <v>299</v>
      </c>
      <c r="C314" s="9">
        <v>0</v>
      </c>
      <c r="D314" s="9">
        <v>0</v>
      </c>
      <c r="E314" s="9">
        <v>0</v>
      </c>
    </row>
    <row r="315" spans="1:5" ht="16.649999999999999" customHeight="1">
      <c r="A315" s="7" t="s">
        <v>300</v>
      </c>
      <c r="B315" s="8" t="s">
        <v>301</v>
      </c>
      <c r="C315" s="9">
        <v>0</v>
      </c>
      <c r="D315" s="9">
        <v>0</v>
      </c>
      <c r="E315" s="9">
        <v>0</v>
      </c>
    </row>
    <row r="316" spans="1:5" ht="16.649999999999999" customHeight="1">
      <c r="A316" s="7" t="s">
        <v>302</v>
      </c>
      <c r="B316" s="8" t="s">
        <v>303</v>
      </c>
      <c r="C316" s="9">
        <v>0</v>
      </c>
      <c r="D316" s="9">
        <v>0</v>
      </c>
      <c r="E316" s="9">
        <v>0</v>
      </c>
    </row>
    <row r="317" spans="1:5" ht="15.9" customHeight="1" thickBot="1">
      <c r="A317" s="17"/>
      <c r="B317" s="18" t="s">
        <v>304</v>
      </c>
      <c r="C317" s="19">
        <f>C8+C39+C46+C183+C208+C237+C245+C303</f>
        <v>86615874.830000013</v>
      </c>
      <c r="D317" s="19">
        <f>D8+D39+D46+D183+D208+D237+D245+D303</f>
        <v>72264656.979999989</v>
      </c>
      <c r="E317" s="19">
        <f>E8+E39+E46+E183+E208+E237+E245+E303</f>
        <v>86090306.289999992</v>
      </c>
    </row>
    <row r="318" spans="1:5" ht="15.9" customHeight="1"/>
    <row r="319" spans="1:5" ht="15.9" customHeight="1"/>
  </sheetData>
  <mergeCells count="10">
    <mergeCell ref="A6:A7"/>
    <mergeCell ref="B6:B7"/>
    <mergeCell ref="C6:C7"/>
    <mergeCell ref="D6:D7"/>
    <mergeCell ref="E6:E7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INGRESOS-MONICA</dc:creator>
  <cp:lastModifiedBy>GHIA</cp:lastModifiedBy>
  <dcterms:created xsi:type="dcterms:W3CDTF">2026-02-10T18:44:33Z</dcterms:created>
  <dcterms:modified xsi:type="dcterms:W3CDTF">2026-02-12T17:41:20Z</dcterms:modified>
</cp:coreProperties>
</file>