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RANSPARENCIA\TRANSPARENCIA AÑO 2026\1ER TRIMESTRE 2026\"/>
    </mc:Choice>
  </mc:AlternateContent>
  <bookViews>
    <workbookView xWindow="0" yWindow="0" windowWidth="21600" windowHeight="9600"/>
  </bookViews>
  <sheets>
    <sheet name="Reporte de Formatos" sheetId="1" r:id="rId1"/>
  </sheets>
  <externalReferences>
    <externalReference r:id="rId2"/>
  </externalReferences>
  <definedNames>
    <definedName name="BD_B">[1]Hoja1!$A$2:$B$937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56" i="1" l="1"/>
  <c r="I812" i="1"/>
  <c r="I811" i="1"/>
  <c r="I807" i="1"/>
  <c r="I803" i="1"/>
  <c r="I800" i="1"/>
  <c r="I719" i="1"/>
  <c r="I718" i="1"/>
  <c r="I717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I665" i="1"/>
  <c r="E665" i="1"/>
  <c r="I664" i="1"/>
  <c r="E664" i="1"/>
  <c r="I663" i="1"/>
  <c r="E663" i="1"/>
  <c r="I662" i="1"/>
  <c r="E662" i="1"/>
  <c r="I661" i="1"/>
  <c r="E661" i="1"/>
  <c r="I660" i="1"/>
  <c r="E660" i="1"/>
  <c r="I659" i="1"/>
  <c r="E659" i="1"/>
  <c r="I658" i="1"/>
  <c r="E658" i="1"/>
  <c r="I657" i="1"/>
  <c r="E657" i="1"/>
  <c r="I656" i="1"/>
  <c r="E656" i="1"/>
  <c r="I655" i="1"/>
  <c r="E655" i="1"/>
  <c r="I654" i="1"/>
  <c r="E654" i="1"/>
  <c r="I653" i="1"/>
  <c r="E653" i="1"/>
  <c r="I652" i="1"/>
  <c r="E652" i="1"/>
  <c r="I651" i="1"/>
  <c r="E651" i="1"/>
  <c r="I650" i="1"/>
  <c r="E650" i="1"/>
  <c r="I649" i="1"/>
  <c r="E649" i="1"/>
  <c r="I648" i="1"/>
  <c r="E648" i="1"/>
  <c r="I647" i="1"/>
  <c r="E647" i="1"/>
  <c r="I646" i="1"/>
  <c r="E646" i="1"/>
  <c r="I645" i="1"/>
  <c r="E645" i="1"/>
  <c r="I644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I521" i="1"/>
  <c r="E521" i="1"/>
  <c r="I520" i="1"/>
  <c r="E520" i="1"/>
  <c r="I519" i="1"/>
  <c r="E519" i="1"/>
  <c r="I518" i="1"/>
  <c r="E518" i="1"/>
  <c r="I517" i="1"/>
  <c r="E517" i="1"/>
  <c r="I516" i="1"/>
  <c r="E516" i="1"/>
  <c r="I515" i="1"/>
  <c r="E515" i="1"/>
  <c r="I514" i="1"/>
  <c r="E514" i="1"/>
  <c r="I513" i="1"/>
  <c r="E513" i="1"/>
  <c r="I512" i="1"/>
  <c r="E512" i="1"/>
  <c r="I511" i="1"/>
  <c r="E511" i="1"/>
  <c r="I510" i="1"/>
  <c r="E510" i="1"/>
  <c r="I509" i="1"/>
  <c r="E509" i="1"/>
  <c r="I508" i="1"/>
  <c r="E508" i="1"/>
  <c r="I507" i="1"/>
  <c r="E507" i="1"/>
  <c r="I506" i="1"/>
  <c r="E506" i="1"/>
  <c r="I505" i="1"/>
  <c r="E505" i="1"/>
  <c r="I504" i="1"/>
  <c r="E504" i="1"/>
  <c r="I503" i="1"/>
  <c r="E503" i="1"/>
  <c r="I502" i="1"/>
  <c r="E502" i="1"/>
  <c r="I501" i="1"/>
  <c r="E501" i="1"/>
  <c r="I500" i="1"/>
  <c r="E500" i="1"/>
  <c r="I499" i="1"/>
  <c r="E499" i="1"/>
  <c r="I498" i="1"/>
  <c r="E498" i="1"/>
  <c r="I497" i="1"/>
  <c r="E497" i="1"/>
  <c r="I496" i="1"/>
  <c r="E496" i="1"/>
  <c r="I495" i="1"/>
  <c r="E495" i="1"/>
  <c r="I494" i="1"/>
  <c r="E494" i="1"/>
  <c r="I493" i="1"/>
  <c r="E493" i="1"/>
  <c r="I492" i="1"/>
  <c r="E492" i="1"/>
  <c r="I491" i="1"/>
  <c r="E491" i="1"/>
  <c r="I490" i="1"/>
  <c r="E490" i="1"/>
  <c r="I489" i="1"/>
  <c r="E489" i="1"/>
  <c r="I488" i="1"/>
  <c r="E488" i="1"/>
  <c r="I487" i="1"/>
  <c r="E487" i="1"/>
  <c r="I486" i="1"/>
  <c r="E486" i="1"/>
  <c r="I485" i="1"/>
  <c r="E485" i="1"/>
  <c r="I484" i="1"/>
  <c r="E484" i="1"/>
  <c r="I483" i="1"/>
  <c r="E483" i="1"/>
  <c r="I482" i="1"/>
  <c r="E482" i="1"/>
  <c r="I481" i="1"/>
  <c r="E481" i="1"/>
  <c r="I480" i="1"/>
  <c r="E480" i="1"/>
  <c r="I479" i="1"/>
  <c r="E479" i="1"/>
  <c r="I478" i="1"/>
  <c r="E478" i="1"/>
  <c r="I477" i="1"/>
  <c r="E477" i="1"/>
  <c r="I476" i="1"/>
  <c r="E476" i="1"/>
  <c r="I475" i="1"/>
  <c r="E475" i="1"/>
  <c r="I474" i="1"/>
  <c r="E474" i="1"/>
  <c r="I473" i="1"/>
  <c r="E473" i="1"/>
  <c r="I472" i="1"/>
  <c r="E472" i="1"/>
  <c r="I471" i="1"/>
  <c r="E471" i="1"/>
  <c r="I470" i="1"/>
  <c r="E470" i="1"/>
  <c r="I469" i="1"/>
  <c r="E469" i="1"/>
  <c r="E468" i="1"/>
  <c r="E467" i="1"/>
  <c r="E466" i="1"/>
  <c r="E465" i="1"/>
  <c r="E464" i="1"/>
  <c r="E463" i="1"/>
  <c r="E462" i="1"/>
  <c r="E461" i="1"/>
  <c r="E460" i="1"/>
  <c r="I459" i="1"/>
  <c r="E459" i="1"/>
  <c r="I458" i="1"/>
  <c r="E458" i="1"/>
  <c r="I457" i="1"/>
  <c r="E457" i="1"/>
  <c r="I456" i="1"/>
  <c r="E456" i="1"/>
  <c r="I455" i="1"/>
  <c r="E455" i="1"/>
  <c r="I454" i="1"/>
  <c r="E454" i="1"/>
  <c r="I453" i="1"/>
  <c r="E453" i="1"/>
  <c r="I452" i="1"/>
  <c r="E452" i="1"/>
  <c r="I451" i="1"/>
  <c r="E451" i="1"/>
  <c r="I450" i="1"/>
  <c r="E450" i="1"/>
  <c r="E449" i="1"/>
  <c r="E448" i="1"/>
  <c r="I447" i="1"/>
  <c r="E447" i="1"/>
  <c r="I446" i="1"/>
  <c r="E446" i="1"/>
  <c r="I445" i="1"/>
  <c r="E445" i="1"/>
  <c r="I444" i="1"/>
  <c r="E444" i="1"/>
  <c r="I443" i="1"/>
  <c r="E443" i="1"/>
  <c r="I442" i="1"/>
  <c r="E442" i="1"/>
  <c r="I441" i="1"/>
  <c r="E441" i="1"/>
  <c r="I440" i="1"/>
  <c r="E440" i="1"/>
  <c r="I439" i="1"/>
  <c r="E439" i="1"/>
  <c r="I438" i="1"/>
  <c r="E438" i="1"/>
  <c r="I437" i="1"/>
  <c r="E437" i="1"/>
  <c r="I436" i="1"/>
  <c r="E436" i="1"/>
  <c r="E435" i="1"/>
  <c r="E434" i="1"/>
  <c r="E433" i="1"/>
  <c r="E432" i="1"/>
  <c r="E431" i="1"/>
  <c r="E430" i="1"/>
  <c r="E429" i="1"/>
  <c r="E428" i="1"/>
  <c r="E427" i="1"/>
  <c r="E426" i="1"/>
  <c r="I425" i="1"/>
  <c r="E425" i="1"/>
  <c r="I424" i="1"/>
  <c r="E424" i="1"/>
  <c r="I423" i="1"/>
  <c r="E423" i="1"/>
  <c r="I422" i="1"/>
  <c r="E422" i="1"/>
  <c r="I421" i="1"/>
  <c r="E421" i="1"/>
  <c r="I420" i="1"/>
  <c r="E420" i="1"/>
  <c r="I419" i="1"/>
  <c r="E419" i="1"/>
  <c r="I418" i="1"/>
  <c r="E418" i="1"/>
  <c r="I417" i="1"/>
  <c r="E417" i="1"/>
  <c r="I416" i="1"/>
  <c r="E416" i="1"/>
  <c r="I415" i="1"/>
  <c r="E415" i="1"/>
  <c r="I414" i="1"/>
  <c r="E414" i="1"/>
  <c r="I413" i="1"/>
  <c r="E413" i="1"/>
  <c r="I412" i="1"/>
  <c r="E412" i="1"/>
  <c r="I411" i="1"/>
  <c r="E411" i="1"/>
  <c r="I410" i="1"/>
  <c r="E410" i="1"/>
  <c r="I409" i="1"/>
  <c r="E409" i="1"/>
  <c r="I408" i="1"/>
  <c r="E408" i="1"/>
  <c r="I407" i="1"/>
  <c r="E407" i="1"/>
  <c r="I406" i="1"/>
  <c r="E406" i="1"/>
  <c r="I405" i="1"/>
  <c r="E405" i="1"/>
  <c r="I404" i="1"/>
  <c r="E404" i="1"/>
  <c r="I403" i="1"/>
  <c r="E403" i="1"/>
  <c r="I402" i="1"/>
  <c r="E402" i="1"/>
  <c r="I401" i="1"/>
  <c r="E401" i="1"/>
  <c r="I400" i="1"/>
  <c r="E400" i="1"/>
  <c r="I399" i="1"/>
  <c r="E399" i="1"/>
  <c r="I398" i="1"/>
  <c r="E398" i="1"/>
  <c r="I397" i="1"/>
  <c r="E397" i="1"/>
  <c r="I396" i="1"/>
  <c r="E396" i="1"/>
  <c r="I395" i="1"/>
  <c r="E395" i="1"/>
  <c r="I394" i="1"/>
  <c r="E394" i="1"/>
  <c r="I393" i="1"/>
  <c r="E393" i="1"/>
  <c r="I392" i="1"/>
  <c r="E392" i="1"/>
  <c r="I391" i="1"/>
  <c r="E391" i="1"/>
  <c r="I390" i="1"/>
  <c r="E390" i="1"/>
  <c r="I389" i="1"/>
  <c r="E389" i="1"/>
  <c r="I388" i="1"/>
  <c r="E388" i="1"/>
  <c r="I387" i="1"/>
  <c r="E387" i="1"/>
  <c r="I386" i="1"/>
  <c r="E386" i="1"/>
  <c r="E385" i="1"/>
  <c r="E384" i="1"/>
  <c r="E383" i="1"/>
  <c r="E382" i="1"/>
  <c r="E381" i="1"/>
  <c r="E380" i="1"/>
  <c r="I379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I354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I254" i="1"/>
  <c r="E254" i="1"/>
  <c r="E253" i="1"/>
  <c r="E252" i="1"/>
  <c r="E251" i="1"/>
  <c r="E250" i="1"/>
  <c r="E249" i="1"/>
  <c r="E248" i="1"/>
  <c r="E247" i="1"/>
  <c r="I246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I171" i="1"/>
  <c r="E171" i="1"/>
  <c r="I170" i="1"/>
  <c r="E170" i="1"/>
  <c r="I169" i="1"/>
  <c r="E169" i="1"/>
  <c r="I168" i="1"/>
  <c r="E168" i="1"/>
  <c r="I167" i="1"/>
  <c r="E167" i="1"/>
  <c r="I166" i="1"/>
  <c r="E166" i="1"/>
  <c r="I165" i="1"/>
  <c r="E165" i="1"/>
  <c r="I164" i="1"/>
  <c r="E164" i="1"/>
  <c r="I163" i="1"/>
  <c r="E163" i="1"/>
  <c r="I162" i="1"/>
  <c r="E162" i="1"/>
  <c r="I161" i="1"/>
  <c r="E161" i="1"/>
  <c r="I160" i="1"/>
  <c r="E160" i="1"/>
  <c r="I159" i="1"/>
  <c r="E159" i="1"/>
  <c r="I158" i="1"/>
  <c r="E158" i="1"/>
  <c r="I157" i="1"/>
  <c r="E157" i="1"/>
  <c r="I156" i="1"/>
  <c r="E156" i="1"/>
  <c r="I155" i="1"/>
  <c r="E155" i="1"/>
  <c r="I154" i="1"/>
  <c r="E154" i="1"/>
  <c r="I153" i="1"/>
  <c r="E153" i="1"/>
  <c r="I152" i="1"/>
  <c r="E152" i="1"/>
  <c r="I151" i="1"/>
  <c r="E151" i="1"/>
  <c r="I150" i="1"/>
  <c r="E150" i="1"/>
  <c r="I149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I121" i="1"/>
  <c r="E121" i="1"/>
  <c r="I120" i="1"/>
  <c r="E120" i="1"/>
  <c r="I119" i="1"/>
  <c r="E119" i="1"/>
  <c r="I118" i="1"/>
  <c r="E118" i="1"/>
  <c r="I117" i="1"/>
  <c r="E117" i="1"/>
  <c r="I116" i="1"/>
  <c r="E116" i="1"/>
  <c r="I115" i="1"/>
  <c r="E115" i="1"/>
  <c r="I114" i="1"/>
  <c r="E114" i="1"/>
  <c r="I113" i="1"/>
  <c r="E113" i="1"/>
  <c r="I112" i="1"/>
  <c r="E112" i="1"/>
  <c r="I111" i="1"/>
  <c r="E111" i="1"/>
  <c r="I110" i="1"/>
  <c r="E110" i="1"/>
  <c r="I109" i="1"/>
  <c r="E109" i="1"/>
  <c r="I108" i="1"/>
  <c r="E108" i="1"/>
  <c r="I107" i="1"/>
  <c r="E107" i="1"/>
  <c r="I106" i="1"/>
  <c r="E106" i="1"/>
  <c r="I105" i="1"/>
  <c r="E105" i="1"/>
  <c r="I104" i="1"/>
  <c r="E104" i="1"/>
  <c r="I103" i="1"/>
  <c r="E103" i="1"/>
  <c r="I102" i="1"/>
  <c r="E102" i="1"/>
  <c r="I101" i="1"/>
  <c r="E101" i="1"/>
  <c r="I100" i="1"/>
  <c r="E100" i="1"/>
  <c r="I99" i="1"/>
  <c r="E99" i="1"/>
  <c r="I98" i="1"/>
  <c r="E98" i="1"/>
  <c r="I97" i="1"/>
  <c r="E97" i="1"/>
  <c r="I96" i="1"/>
  <c r="E96" i="1"/>
  <c r="I95" i="1"/>
  <c r="E95" i="1"/>
  <c r="I94" i="1"/>
  <c r="E94" i="1"/>
  <c r="I93" i="1"/>
  <c r="E93" i="1"/>
  <c r="I92" i="1"/>
  <c r="E92" i="1"/>
  <c r="I91" i="1"/>
  <c r="E91" i="1"/>
  <c r="I90" i="1"/>
  <c r="E90" i="1"/>
  <c r="I89" i="1"/>
  <c r="E89" i="1"/>
  <c r="I88" i="1"/>
  <c r="E88" i="1"/>
  <c r="I87" i="1"/>
  <c r="E87" i="1"/>
  <c r="I86" i="1"/>
  <c r="E86" i="1"/>
  <c r="I85" i="1"/>
  <c r="E85" i="1"/>
  <c r="I84" i="1"/>
  <c r="E84" i="1"/>
  <c r="I83" i="1"/>
  <c r="E83" i="1"/>
  <c r="I82" i="1"/>
  <c r="E82" i="1"/>
  <c r="I81" i="1"/>
  <c r="E81" i="1"/>
  <c r="E80" i="1"/>
  <c r="E79" i="1"/>
  <c r="E78" i="1"/>
  <c r="E77" i="1"/>
  <c r="E76" i="1"/>
  <c r="I75" i="1"/>
  <c r="E75" i="1"/>
  <c r="I74" i="1"/>
  <c r="E74" i="1"/>
  <c r="I73" i="1"/>
  <c r="E73" i="1"/>
  <c r="I72" i="1"/>
  <c r="E72" i="1"/>
  <c r="I71" i="1"/>
  <c r="E71" i="1"/>
  <c r="I70" i="1"/>
  <c r="E70" i="1"/>
  <c r="I69" i="1"/>
  <c r="E69" i="1"/>
  <c r="I68" i="1"/>
  <c r="E68" i="1"/>
  <c r="I67" i="1"/>
  <c r="E67" i="1"/>
  <c r="I66" i="1"/>
  <c r="E66" i="1"/>
  <c r="I65" i="1"/>
  <c r="E65" i="1"/>
  <c r="I64" i="1"/>
  <c r="E64" i="1"/>
  <c r="I63" i="1"/>
  <c r="E63" i="1"/>
  <c r="I62" i="1"/>
  <c r="E62" i="1"/>
  <c r="I61" i="1"/>
  <c r="E61" i="1"/>
  <c r="I60" i="1"/>
  <c r="E60" i="1"/>
  <c r="I59" i="1"/>
  <c r="E59" i="1"/>
  <c r="I58" i="1"/>
  <c r="E58" i="1"/>
  <c r="I57" i="1"/>
  <c r="E57" i="1"/>
  <c r="I56" i="1"/>
  <c r="E56" i="1"/>
  <c r="I55" i="1"/>
  <c r="E55" i="1"/>
  <c r="I54" i="1"/>
  <c r="E54" i="1"/>
  <c r="I53" i="1"/>
  <c r="E53" i="1"/>
  <c r="E52" i="1"/>
  <c r="E51" i="1"/>
  <c r="E50" i="1"/>
  <c r="E49" i="1"/>
  <c r="E48" i="1"/>
  <c r="I47" i="1"/>
  <c r="E47" i="1"/>
  <c r="I46" i="1"/>
  <c r="E46" i="1"/>
  <c r="I45" i="1"/>
  <c r="E45" i="1"/>
  <c r="I44" i="1"/>
  <c r="E44" i="1"/>
  <c r="I43" i="1"/>
  <c r="E43" i="1"/>
  <c r="I42" i="1"/>
  <c r="E42" i="1"/>
  <c r="I41" i="1"/>
  <c r="E41" i="1"/>
  <c r="I40" i="1"/>
  <c r="E40" i="1"/>
  <c r="I39" i="1"/>
  <c r="E39" i="1"/>
  <c r="I38" i="1"/>
  <c r="E38" i="1"/>
  <c r="I37" i="1"/>
  <c r="E37" i="1"/>
  <c r="I36" i="1"/>
  <c r="E36" i="1"/>
  <c r="I35" i="1"/>
  <c r="E35" i="1"/>
  <c r="I34" i="1"/>
  <c r="E34" i="1"/>
  <c r="I33" i="1"/>
  <c r="E33" i="1"/>
  <c r="I32" i="1"/>
  <c r="E32" i="1"/>
  <c r="I31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<sst xmlns="http://schemas.openxmlformats.org/spreadsheetml/2006/main" count="3884" uniqueCount="1235">
  <si>
    <t>44</t>
  </si>
  <si>
    <t>Título</t>
  </si>
  <si>
    <t>Nombre corto</t>
  </si>
  <si>
    <t>Descripción</t>
  </si>
  <si>
    <t>Inventario de bienes muebles</t>
  </si>
  <si>
    <t>LGT_65_XXXII.2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</si>
  <si>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</si>
  <si>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</si>
  <si>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</si>
  <si>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</si>
  <si>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</si>
  <si>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</si>
  <si>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</si>
  <si>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</si>
  <si>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</si>
  <si>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</si>
  <si>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</si>
  <si>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</si>
  <si>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</si>
  <si>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</si>
  <si>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</si>
  <si>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</si>
  <si>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</si>
  <si>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</si>
  <si>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</si>
  <si>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</si>
  <si>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</si>
  <si>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</si>
  <si>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</si>
  <si>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</si>
  <si>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</si>
  <si>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</si>
  <si>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</si>
  <si>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</si>
  <si>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</si>
  <si>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actualiza(n) la información</t>
  </si>
  <si>
    <t>Fecha de actualización</t>
  </si>
  <si>
    <t>Nota</t>
  </si>
  <si>
    <t>Sillas Negras D-Administrativa</t>
  </si>
  <si>
    <t>Sistema DIF Guaymas Sonora</t>
  </si>
  <si>
    <t>O18A-03-001</t>
  </si>
  <si>
    <t>Dirección Administrativa DIF</t>
  </si>
  <si>
    <t>Librero D-Administrativa</t>
  </si>
  <si>
    <t>O19A-06-001</t>
  </si>
  <si>
    <t>O16A-01-001</t>
  </si>
  <si>
    <t>Silla Ejecutiva D-Administrativa</t>
  </si>
  <si>
    <t>O18A-03-002</t>
  </si>
  <si>
    <t>O16A-01-003</t>
  </si>
  <si>
    <t>O19A-04-002</t>
  </si>
  <si>
    <t>Silla Hamburgo Printaform</t>
  </si>
  <si>
    <t>O18A-01-001</t>
  </si>
  <si>
    <t>Archivero Vertical 4 Gavetas</t>
  </si>
  <si>
    <t>O19A-04-001</t>
  </si>
  <si>
    <t>O19A-04-003</t>
  </si>
  <si>
    <t>O18A-04-016</t>
  </si>
  <si>
    <t>O18A-04-017</t>
  </si>
  <si>
    <t>Camion Volvo Renault (Cadi)</t>
  </si>
  <si>
    <t>M58E-01-001</t>
  </si>
  <si>
    <t>Material De Equipamiento Para Estimulacion Temprana</t>
  </si>
  <si>
    <t>M52E-04-001</t>
  </si>
  <si>
    <t>M52E-04-002</t>
  </si>
  <si>
    <t>Abanicos De Pedestal Myair Modelo My3315</t>
  </si>
  <si>
    <t>O14A-05-001</t>
  </si>
  <si>
    <t>Archivero Metalico Colo Negro Madera Ar/Metal 2 Niveles</t>
  </si>
  <si>
    <t>O19A-01-009</t>
  </si>
  <si>
    <t>Archivero Metalico Negro Contabilidad</t>
  </si>
  <si>
    <t>O19A-04-008</t>
  </si>
  <si>
    <t>Sillas Secretariales Negra</t>
  </si>
  <si>
    <t>O18A-04-025</t>
  </si>
  <si>
    <t>O18A-04-026</t>
  </si>
  <si>
    <t>O18A-04-027</t>
  </si>
  <si>
    <t>O18A-04-028</t>
  </si>
  <si>
    <t>O27A-02-008</t>
  </si>
  <si>
    <t>Telefono Nextel Radio Portatil I560 Falcon</t>
  </si>
  <si>
    <t>O31A-01-002</t>
  </si>
  <si>
    <t>Aire Acondicionado De 3/4 De Ton Mirage</t>
  </si>
  <si>
    <t>M51E-02-036</t>
  </si>
  <si>
    <t>M51E-02-017</t>
  </si>
  <si>
    <t>M51E-02-018</t>
  </si>
  <si>
    <t>M51E-02-019</t>
  </si>
  <si>
    <t>M51E-02-020</t>
  </si>
  <si>
    <t>M51E-02-021</t>
  </si>
  <si>
    <t>M51E-02-022</t>
  </si>
  <si>
    <t>M51E-02-023</t>
  </si>
  <si>
    <t>M51E-02-024</t>
  </si>
  <si>
    <t>M51E-02-025</t>
  </si>
  <si>
    <t>M51E-02-026</t>
  </si>
  <si>
    <t>M51E-02-027</t>
  </si>
  <si>
    <t>M51E-02-028</t>
  </si>
  <si>
    <t>M51E-02-029</t>
  </si>
  <si>
    <t>M51E-02-013</t>
  </si>
  <si>
    <t>M51E-02-014</t>
  </si>
  <si>
    <t>M51E-02-031</t>
  </si>
  <si>
    <t>Silla Genova De Tela Negro</t>
  </si>
  <si>
    <t>O18A-02-036</t>
  </si>
  <si>
    <t>O18A-02-037</t>
  </si>
  <si>
    <t>O18A-02-038</t>
  </si>
  <si>
    <t>O18A-02-039</t>
  </si>
  <si>
    <t>O18A-02-040</t>
  </si>
  <si>
    <t>Silla Landbond Con Brazos Negra</t>
  </si>
  <si>
    <t>O18A-02-051</t>
  </si>
  <si>
    <t>O18A-02-052</t>
  </si>
  <si>
    <t>O18A-02-053</t>
  </si>
  <si>
    <t>O16A-01-006</t>
  </si>
  <si>
    <t>O16A-01-007</t>
  </si>
  <si>
    <t>O16A-01-008</t>
  </si>
  <si>
    <t>O16A-01-009</t>
  </si>
  <si>
    <t>O16A-01-010</t>
  </si>
  <si>
    <t>O16A-01-011</t>
  </si>
  <si>
    <t>O18A-02-054</t>
  </si>
  <si>
    <t>O18A-02-055</t>
  </si>
  <si>
    <t>O18A-02-056</t>
  </si>
  <si>
    <t>Silla De Trabajo Malla</t>
  </si>
  <si>
    <t>O18A-02-057</t>
  </si>
  <si>
    <t>O18A-02-058</t>
  </si>
  <si>
    <t>O18A-02-059</t>
  </si>
  <si>
    <t>O18A-02-060</t>
  </si>
  <si>
    <t>O18A-02-061</t>
  </si>
  <si>
    <t>O18A-02-062</t>
  </si>
  <si>
    <t>O18A-02-063</t>
  </si>
  <si>
    <t>O18A-02-064</t>
  </si>
  <si>
    <t>Clasificador De Pared Humo T/O</t>
  </si>
  <si>
    <t>OO1A-03-003</t>
  </si>
  <si>
    <t>OO1A-03-004</t>
  </si>
  <si>
    <t>OO1A-03-005</t>
  </si>
  <si>
    <t>O16A-01-023</t>
  </si>
  <si>
    <t>O16A-01-024</t>
  </si>
  <si>
    <t>O16A-01-025</t>
  </si>
  <si>
    <t>O16A-01-026</t>
  </si>
  <si>
    <t>O16A-01-027</t>
  </si>
  <si>
    <t>Escritorio Secretarial De 1.40X.60 Color Wangle</t>
  </si>
  <si>
    <t>O16A-01-019</t>
  </si>
  <si>
    <t>Escritorio Semi Ejecutivo Medidas De 1.50X70 Color Wangle</t>
  </si>
  <si>
    <t>O16A-01-020</t>
  </si>
  <si>
    <t>Escritorio Ejecutivo Doble Cajonera De 1.60X70</t>
  </si>
  <si>
    <t>O16A-01-005</t>
  </si>
  <si>
    <t>Modulo De Trabajo De 1.20X60</t>
  </si>
  <si>
    <t>O15A-02-001</t>
  </si>
  <si>
    <t>Silla Secretarial Giratoria</t>
  </si>
  <si>
    <t>O18A-04-018</t>
  </si>
  <si>
    <t>O18A-04-019</t>
  </si>
  <si>
    <t>O18A-04-020</t>
  </si>
  <si>
    <t>O18A-04-021</t>
  </si>
  <si>
    <t>Silla De Visita</t>
  </si>
  <si>
    <t>O18A-02-065</t>
  </si>
  <si>
    <t>O18A-02-066</t>
  </si>
  <si>
    <t>O18A-02-067</t>
  </si>
  <si>
    <t>O18A-02-068</t>
  </si>
  <si>
    <t>O18A-02-069</t>
  </si>
  <si>
    <t>O18A-02-070</t>
  </si>
  <si>
    <t>Mesas De Trabajo Fabricado En Melamina 28 Mm Espesor</t>
  </si>
  <si>
    <t>O17A-01-001</t>
  </si>
  <si>
    <t>O17A-01-002</t>
  </si>
  <si>
    <t>O17A-01-003</t>
  </si>
  <si>
    <t>O18A-02-071</t>
  </si>
  <si>
    <t>O18A-02-072</t>
  </si>
  <si>
    <t>O18A-02-073</t>
  </si>
  <si>
    <t>O18A-02-074</t>
  </si>
  <si>
    <t>O18A-02-075</t>
  </si>
  <si>
    <t>O18A-02-076</t>
  </si>
  <si>
    <t>O18A-02-077</t>
  </si>
  <si>
    <t>O18A-02-078</t>
  </si>
  <si>
    <t>O18A-02-079</t>
  </si>
  <si>
    <t>O18A-02-080</t>
  </si>
  <si>
    <t>O18A-02-081</t>
  </si>
  <si>
    <t>O18A-02-082</t>
  </si>
  <si>
    <t>O18A-02-083</t>
  </si>
  <si>
    <t>O18A-02-084</t>
  </si>
  <si>
    <t>O18A-02-085</t>
  </si>
  <si>
    <t>O18A-02-086</t>
  </si>
  <si>
    <t>O18A-02-087</t>
  </si>
  <si>
    <t>O18A-02-088</t>
  </si>
  <si>
    <t>O18A-02-089</t>
  </si>
  <si>
    <t>O18A-02-090</t>
  </si>
  <si>
    <t>O18A-02-091</t>
  </si>
  <si>
    <t>O18A-02-092</t>
  </si>
  <si>
    <t>O18A-02-093</t>
  </si>
  <si>
    <t>O18A-02-094</t>
  </si>
  <si>
    <t>Papelera Dino Color Naranja</t>
  </si>
  <si>
    <t>O13A-03-001</t>
  </si>
  <si>
    <t>O13A-03-002</t>
  </si>
  <si>
    <t>O13A-03-003</t>
  </si>
  <si>
    <t>O13A-03-004</t>
  </si>
  <si>
    <t>O13A-03-005</t>
  </si>
  <si>
    <t>O13A-03-006</t>
  </si>
  <si>
    <t>O13A-03-007</t>
  </si>
  <si>
    <t>O13A-03-008</t>
  </si>
  <si>
    <t>O13A-03-009</t>
  </si>
  <si>
    <t>O13A-03-010</t>
  </si>
  <si>
    <t>O13A-03-011</t>
  </si>
  <si>
    <t>O13A-03-012</t>
  </si>
  <si>
    <t>O13A-03-013</t>
  </si>
  <si>
    <t>O13A-03-014</t>
  </si>
  <si>
    <t>O13A-03-015</t>
  </si>
  <si>
    <t>O13A-03-016</t>
  </si>
  <si>
    <t>O13A-03-017</t>
  </si>
  <si>
    <t>O13A-03-018</t>
  </si>
  <si>
    <t>O13A-03-019</t>
  </si>
  <si>
    <t>O13A-03-020</t>
  </si>
  <si>
    <t>O13A-03-021</t>
  </si>
  <si>
    <t>O13A-03-022</t>
  </si>
  <si>
    <t>O13A-03-023</t>
  </si>
  <si>
    <t>O13A-03-024</t>
  </si>
  <si>
    <t>O13A-03-025</t>
  </si>
  <si>
    <t>O13A-03-026</t>
  </si>
  <si>
    <t>O13A-03-027</t>
  </si>
  <si>
    <t>O31A-01-003</t>
  </si>
  <si>
    <t>M50E-04-010</t>
  </si>
  <si>
    <t>M50E-04-011</t>
  </si>
  <si>
    <t>M50E-04-012</t>
  </si>
  <si>
    <t>M50E-04-013</t>
  </si>
  <si>
    <t>M50E-04-014</t>
  </si>
  <si>
    <t>M50E-04-015</t>
  </si>
  <si>
    <t>M50E-04-016</t>
  </si>
  <si>
    <t>M50E-04-017</t>
  </si>
  <si>
    <t>M50E-04-018</t>
  </si>
  <si>
    <t>M50E-04-019</t>
  </si>
  <si>
    <t>M50E-04-020</t>
  </si>
  <si>
    <t>M50E-04-021</t>
  </si>
  <si>
    <t>M50E-04-022</t>
  </si>
  <si>
    <t>M50E-04-023</t>
  </si>
  <si>
    <t>M50E-04-024</t>
  </si>
  <si>
    <t>M50E-04-025</t>
  </si>
  <si>
    <t>M50E-04-026</t>
  </si>
  <si>
    <t>M50E-04-027</t>
  </si>
  <si>
    <t>M50E-04-028</t>
  </si>
  <si>
    <t>M50E-04-029</t>
  </si>
  <si>
    <t>M50E-04-030</t>
  </si>
  <si>
    <t>M50E-04-031</t>
  </si>
  <si>
    <t>Enmicadora Marca Gbc Heatseal H210</t>
  </si>
  <si>
    <t>OO1A-05-001</t>
  </si>
  <si>
    <t>Camara Fotografica Panasonic Lumix</t>
  </si>
  <si>
    <t>O30A-01-010</t>
  </si>
  <si>
    <t>Camara Fotografica Modelo Dmc-Fs7</t>
  </si>
  <si>
    <t>O30A-01-009</t>
  </si>
  <si>
    <t>Aire Acondicionado 5 Ton</t>
  </si>
  <si>
    <t>M51E-02-032</t>
  </si>
  <si>
    <t>M51E-02-033</t>
  </si>
  <si>
    <t>M51E-02-034</t>
  </si>
  <si>
    <t>M51E-02-035</t>
  </si>
  <si>
    <t>Cpu Lenovo</t>
  </si>
  <si>
    <t>O21A-01-001</t>
  </si>
  <si>
    <t>Maquina De Escribir Brother</t>
  </si>
  <si>
    <t>OO1A-07-001</t>
  </si>
  <si>
    <t>Rotomartillo Sds Plus 15/16</t>
  </si>
  <si>
    <t>M41E-06-001</t>
  </si>
  <si>
    <t>O19A-02-001</t>
  </si>
  <si>
    <t>O19A-02-002</t>
  </si>
  <si>
    <t>O19A-02-003</t>
  </si>
  <si>
    <t>O19A-02-004</t>
  </si>
  <si>
    <t>O19A-02-005</t>
  </si>
  <si>
    <t>Telefonos Panasonic Kx-Ts5</t>
  </si>
  <si>
    <t>O31A-02-001</t>
  </si>
  <si>
    <t>O31A-02-002</t>
  </si>
  <si>
    <t>Extractor De Aire</t>
  </si>
  <si>
    <t>M33E-01-001</t>
  </si>
  <si>
    <t>Fatal Vision</t>
  </si>
  <si>
    <t>M52E-01-012</t>
  </si>
  <si>
    <t>Mesa Plegable Life Time Blanca</t>
  </si>
  <si>
    <t>O17A-01-005</t>
  </si>
  <si>
    <t>O17A-01-006</t>
  </si>
  <si>
    <t>M51E-02-043</t>
  </si>
  <si>
    <t>Compresor 2.5 Hp</t>
  </si>
  <si>
    <t>M41E-03-002</t>
  </si>
  <si>
    <t>Esmeriladora</t>
  </si>
  <si>
    <t>M36E-01-003</t>
  </si>
  <si>
    <t>M36E-01-004</t>
  </si>
  <si>
    <t>Equipo De Diagnostico (Enfermeria)</t>
  </si>
  <si>
    <t>M53E-01-001</t>
  </si>
  <si>
    <t>Equipo De Comunicación Nextel</t>
  </si>
  <si>
    <t>O31A-01-008</t>
  </si>
  <si>
    <t>Tablas Para Cambiar Al Bebe Sturdystation</t>
  </si>
  <si>
    <t>M52E-18-001</t>
  </si>
  <si>
    <t>M52E-18-002</t>
  </si>
  <si>
    <t>M52E-18-003</t>
  </si>
  <si>
    <t>O29A-06-002</t>
  </si>
  <si>
    <t>Impresora Multifuncional Epson Stylus Office</t>
  </si>
  <si>
    <t>O27A-02-013</t>
  </si>
  <si>
    <t>Mesa Plegables 2,44Mts</t>
  </si>
  <si>
    <t>O17A-01-007</t>
  </si>
  <si>
    <t>Computadora Ghia</t>
  </si>
  <si>
    <t>O21A-01-006</t>
  </si>
  <si>
    <t>O17A-01-008</t>
  </si>
  <si>
    <t>Enfriador De Agua</t>
  </si>
  <si>
    <t>O14A-06-001</t>
  </si>
  <si>
    <t>Mesa De Consejo En Melanina 28Mm</t>
  </si>
  <si>
    <t>O17A-01-009</t>
  </si>
  <si>
    <t>O19A-04-004</t>
  </si>
  <si>
    <t>Detectores De Humo</t>
  </si>
  <si>
    <t>O11A-01-001</t>
  </si>
  <si>
    <t>O11A-01-002</t>
  </si>
  <si>
    <t>O11A-01-003</t>
  </si>
  <si>
    <t>O11A-01-004</t>
  </si>
  <si>
    <t>O11A-01-005</t>
  </si>
  <si>
    <t>O11A-01-006</t>
  </si>
  <si>
    <t>O11A-01-007</t>
  </si>
  <si>
    <t>O11A-01-008</t>
  </si>
  <si>
    <t>O11A-01-009</t>
  </si>
  <si>
    <t>Aire Acondicionado 1 Ton Marca Mirage</t>
  </si>
  <si>
    <t>M51E-02-015</t>
  </si>
  <si>
    <t>Proyector Epson Powerlite 915W Wxga</t>
  </si>
  <si>
    <t>O29A-04-001</t>
  </si>
  <si>
    <t>Banca Marca Murnor Mod Bmunr-043</t>
  </si>
  <si>
    <t>O18A-06-001</t>
  </si>
  <si>
    <t>O18A-06-002</t>
  </si>
  <si>
    <t>O18A-06-003</t>
  </si>
  <si>
    <t>O18A-06-004</t>
  </si>
  <si>
    <t>O18A-06-005</t>
  </si>
  <si>
    <t>O18A-06-006</t>
  </si>
  <si>
    <t>O18A-06-007</t>
  </si>
  <si>
    <t>O18A-06-008</t>
  </si>
  <si>
    <t>O18A-06-009</t>
  </si>
  <si>
    <t>O18A-06-010</t>
  </si>
  <si>
    <t>O18A-06-011</t>
  </si>
  <si>
    <t>O18A-06-012</t>
  </si>
  <si>
    <t>O18A-06-013</t>
  </si>
  <si>
    <t>O18A-06-014</t>
  </si>
  <si>
    <t>O18A-06-015</t>
  </si>
  <si>
    <t>O18A-06-016</t>
  </si>
  <si>
    <t>O18A-06-017</t>
  </si>
  <si>
    <t>O18A-06-018</t>
  </si>
  <si>
    <t>O18A-06-019</t>
  </si>
  <si>
    <t>O18A-06-020</t>
  </si>
  <si>
    <t>O15A-01-001</t>
  </si>
  <si>
    <t>O15A-01-002</t>
  </si>
  <si>
    <t>O15A-01-003</t>
  </si>
  <si>
    <t>Aire Acondicionado Mini-Split De 1 Ton Marca Mirage Modelo Smcc1221X</t>
  </si>
  <si>
    <t>M51E-02-037</t>
  </si>
  <si>
    <t>M51E-02-038</t>
  </si>
  <si>
    <t>M51E-02-039</t>
  </si>
  <si>
    <t>Escritorio Basico Quattra</t>
  </si>
  <si>
    <t>O16A-01-033</t>
  </si>
  <si>
    <t>O18A-04-014</t>
  </si>
  <si>
    <t>O16A-01-002</t>
  </si>
  <si>
    <t>Locker Personal Armable 4 Ptas Chapa, Porta Candado Con Patas</t>
  </si>
  <si>
    <t>O15A-01-004</t>
  </si>
  <si>
    <t>O15A-01-005</t>
  </si>
  <si>
    <t>O15A-01-006</t>
  </si>
  <si>
    <t>O15A-01-007</t>
  </si>
  <si>
    <t>O15A-01-008</t>
  </si>
  <si>
    <t>Rack Acero 6 Rep Laminada</t>
  </si>
  <si>
    <t>O19A-05-001</t>
  </si>
  <si>
    <t>O18A-04-015</t>
  </si>
  <si>
    <t>Ventilador De Pedestal</t>
  </si>
  <si>
    <t>O14A-05-002</t>
  </si>
  <si>
    <t>Ludoteca</t>
  </si>
  <si>
    <t>O15A-01-010</t>
  </si>
  <si>
    <t>O15A-01-011</t>
  </si>
  <si>
    <t>Computadora All In One Desktop Acer Az1650</t>
  </si>
  <si>
    <t>O21A-01-016</t>
  </si>
  <si>
    <t>Vitrinas Para Articulos De Seguridad Y Demostracion Alimentos</t>
  </si>
  <si>
    <t>M33E-05-004</t>
  </si>
  <si>
    <t>Mesa</t>
  </si>
  <si>
    <t>O17A-01-010</t>
  </si>
  <si>
    <t>Circuito Cerrado</t>
  </si>
  <si>
    <t>O11A-03-001</t>
  </si>
  <si>
    <t>Radiograbadora</t>
  </si>
  <si>
    <t>029A-06-003</t>
  </si>
  <si>
    <t>Reproductor Blu Ray</t>
  </si>
  <si>
    <t>O29A-06-001</t>
  </si>
  <si>
    <t>Sumadora</t>
  </si>
  <si>
    <t>OO5A-01-001</t>
  </si>
  <si>
    <t>Cuna Con Colchon</t>
  </si>
  <si>
    <t>M54E-04-001</t>
  </si>
  <si>
    <t>M54E-04-002</t>
  </si>
  <si>
    <t>M54E-04-003</t>
  </si>
  <si>
    <t>M54E-04-004</t>
  </si>
  <si>
    <t>M54E-04-005</t>
  </si>
  <si>
    <t>M54E-04-006</t>
  </si>
  <si>
    <t>M54E-04-007</t>
  </si>
  <si>
    <t>M54E-04-008</t>
  </si>
  <si>
    <t>Telefono Unilinea Blanco</t>
  </si>
  <si>
    <t>O31A-02-003</t>
  </si>
  <si>
    <t>O31A-02-004</t>
  </si>
  <si>
    <t>O31A-02-005</t>
  </si>
  <si>
    <t>Extintor Color Rojo Co2 De 2.5 Kg</t>
  </si>
  <si>
    <t>M50E-04-002</t>
  </si>
  <si>
    <t>M50E-04-003</t>
  </si>
  <si>
    <t>M50E-04-004</t>
  </si>
  <si>
    <t>M50E-04-005</t>
  </si>
  <si>
    <t>M50E-04-006</t>
  </si>
  <si>
    <t>M50E-04-007</t>
  </si>
  <si>
    <t>M50E-04-008</t>
  </si>
  <si>
    <t>M50E-04-009</t>
  </si>
  <si>
    <t>Bomba Challenger 1 1/2 Hp</t>
  </si>
  <si>
    <t>M48E-01-004</t>
  </si>
  <si>
    <t>Cpu Pentium Dual G2010 4 Gb Ram 500 D.D. Dvd-Rw Sata</t>
  </si>
  <si>
    <t>O21A-01-017</t>
  </si>
  <si>
    <t>Bomba I. Ev. 2 Hp</t>
  </si>
  <si>
    <t>M48E-01-005</t>
  </si>
  <si>
    <t>O17A-01-012</t>
  </si>
  <si>
    <t>Escritorios Ejecutivos 1.40X60 Con Lateral Color Vino/Negro</t>
  </si>
  <si>
    <t>O16A-01-028</t>
  </si>
  <si>
    <t>O16A-01-029</t>
  </si>
  <si>
    <t>O16A-01-030</t>
  </si>
  <si>
    <t>Equipo Minisplit 1 Ton Marca Mirage Modelo Absolut X</t>
  </si>
  <si>
    <t>M51E-02-044</t>
  </si>
  <si>
    <t>Colección Haciendo Amigos (Melani)</t>
  </si>
  <si>
    <t>M52E-01-002</t>
  </si>
  <si>
    <t>Cocineta Integral De 1.90 M Lineal</t>
  </si>
  <si>
    <t>M45E-07-002</t>
  </si>
  <si>
    <t>Carrito Multi Cromado 3 Repisas</t>
  </si>
  <si>
    <t>M46E-05-001</t>
  </si>
  <si>
    <t>Credenza De Madera De 160 X 50 .75</t>
  </si>
  <si>
    <t>O15A-01-009</t>
  </si>
  <si>
    <t>M52E-25-001</t>
  </si>
  <si>
    <t>Equipo Minisplit 2 Ton Marca Mirage Modelo Absolut X</t>
  </si>
  <si>
    <t>M51E-02-045</t>
  </si>
  <si>
    <t>M51E-02-046</t>
  </si>
  <si>
    <t>Equipo Hidrocel Bomba</t>
  </si>
  <si>
    <t>M48E-01-002</t>
  </si>
  <si>
    <t>Equipo Interferencial Ubr</t>
  </si>
  <si>
    <t>M55E-01-001</t>
  </si>
  <si>
    <t>M55E-01-002</t>
  </si>
  <si>
    <t>O18A-01-002</t>
  </si>
  <si>
    <t>Gabinete Credenza Con Cerradura Arm</t>
  </si>
  <si>
    <t>M37E-01-002</t>
  </si>
  <si>
    <t>Archivero 2 Gavetas Negro</t>
  </si>
  <si>
    <t>O19A-02-006</t>
  </si>
  <si>
    <t>Lavacabezas Para Desarrollo Comunitario</t>
  </si>
  <si>
    <t>M45E-07-003</t>
  </si>
  <si>
    <t>Computadora Generica Direccion General</t>
  </si>
  <si>
    <t>O21A-01-018</t>
  </si>
  <si>
    <t>O21A-01-027</t>
  </si>
  <si>
    <t>Computadora Desktop Lenovo C240</t>
  </si>
  <si>
    <t>O21A-01-019</t>
  </si>
  <si>
    <t>Mesa Portafolio</t>
  </si>
  <si>
    <t>O17A-01-013</t>
  </si>
  <si>
    <t>O17A-01-014</t>
  </si>
  <si>
    <t>Mesa Rectangular</t>
  </si>
  <si>
    <t>O17A-01-015</t>
  </si>
  <si>
    <t>O17A-01-016</t>
  </si>
  <si>
    <t>Silla Metalica Pleglable</t>
  </si>
  <si>
    <t>O18A-01-061</t>
  </si>
  <si>
    <t>O18A-01-062</t>
  </si>
  <si>
    <t>O18A-01-063</t>
  </si>
  <si>
    <t>O18A-01-064</t>
  </si>
  <si>
    <t>O18A-01-065</t>
  </si>
  <si>
    <t>O18A-01-066</t>
  </si>
  <si>
    <t>Paquete Maquina De Cocer</t>
  </si>
  <si>
    <t>M34E-09-001</t>
  </si>
  <si>
    <t>Mueble De Madera 2 Gavetas</t>
  </si>
  <si>
    <t>O15A-02-006</t>
  </si>
  <si>
    <t>Sillas De Visita Ubr</t>
  </si>
  <si>
    <t>O18A-02-095</t>
  </si>
  <si>
    <t>Cafetera /Sillas De Visita Ubr</t>
  </si>
  <si>
    <t>O14A-01-001</t>
  </si>
  <si>
    <t>O14A-05-003</t>
  </si>
  <si>
    <t>O29A-03-002</t>
  </si>
  <si>
    <t>Laptop Lenovo Negro</t>
  </si>
  <si>
    <t>O21A-01-020</t>
  </si>
  <si>
    <t>Estimulacion Temprana</t>
  </si>
  <si>
    <t>M52E-04-003</t>
  </si>
  <si>
    <t>M52E-04-004</t>
  </si>
  <si>
    <t>Paquete De Juegos Global</t>
  </si>
  <si>
    <t>M52E-01-001</t>
  </si>
  <si>
    <t>O17A-01-017</t>
  </si>
  <si>
    <t>O17A-01-018</t>
  </si>
  <si>
    <t>Maquinas De Cocer</t>
  </si>
  <si>
    <t>M34E-09-002</t>
  </si>
  <si>
    <t>M34E-09-003</t>
  </si>
  <si>
    <t>Impresora Samsung Compras</t>
  </si>
  <si>
    <t>O27A-02-019</t>
  </si>
  <si>
    <t>O21A-01-021</t>
  </si>
  <si>
    <t>Soporte Televisor</t>
  </si>
  <si>
    <t>O28A-03-001</t>
  </si>
  <si>
    <t>Computadora Acer Direccion</t>
  </si>
  <si>
    <t>O21A-01-022</t>
  </si>
  <si>
    <t>Estante Cromado Para Ludoteca</t>
  </si>
  <si>
    <t>M46E-04-001</t>
  </si>
  <si>
    <t>M46E-04-002</t>
  </si>
  <si>
    <t>M46E-04-003</t>
  </si>
  <si>
    <t>M46E-04-004</t>
  </si>
  <si>
    <t>Escritorios Para Biblioteca</t>
  </si>
  <si>
    <t>O16A-01-031</t>
  </si>
  <si>
    <t>O16A-01-032</t>
  </si>
  <si>
    <t>Equipo Mini Split Titanium 2 2-Ton 220V</t>
  </si>
  <si>
    <t>Computadora Acer</t>
  </si>
  <si>
    <t>O21A-01-026</t>
  </si>
  <si>
    <t>Estantes Cromados 4N</t>
  </si>
  <si>
    <t>M46E-04-005</t>
  </si>
  <si>
    <t>M46E-04-006</t>
  </si>
  <si>
    <t>M46E-04-007</t>
  </si>
  <si>
    <t>M46E-04-008</t>
  </si>
  <si>
    <t>Bascula C/Estadimetro 160Kg Mod. Bame</t>
  </si>
  <si>
    <t>M53E-01-002</t>
  </si>
  <si>
    <t>Bascula Pediatrica 16 Kg Bame</t>
  </si>
  <si>
    <t>M53E-01-003</t>
  </si>
  <si>
    <t>Juego De Consultorio Basico</t>
  </si>
  <si>
    <t>Escritorio Tipo Grapa</t>
  </si>
  <si>
    <t>O16A-01-021</t>
  </si>
  <si>
    <t>O16A-01-022</t>
  </si>
  <si>
    <t>Tabla Para Cambiar Bebe Sturdystation</t>
  </si>
  <si>
    <t>M52E-18-004</t>
  </si>
  <si>
    <t>M52E-18-005</t>
  </si>
  <si>
    <t>Escritorio Secretarial 60X120 Con 2 Gavetas Caoba Negro</t>
  </si>
  <si>
    <t>O16A-01-012</t>
  </si>
  <si>
    <t>O16A-01-013</t>
  </si>
  <si>
    <t>O16A-01-014</t>
  </si>
  <si>
    <t>O16A-01-015</t>
  </si>
  <si>
    <t>O16A-01-016</t>
  </si>
  <si>
    <t>O16A-01-017</t>
  </si>
  <si>
    <t>Archivero 2 Gavetas Madera Vino</t>
  </si>
  <si>
    <t>O19A-02-007</t>
  </si>
  <si>
    <t>O19A-02-008</t>
  </si>
  <si>
    <t>O19A-02-009</t>
  </si>
  <si>
    <t>O19A-02-010</t>
  </si>
  <si>
    <t>O19A-02-011</t>
  </si>
  <si>
    <t>O19A-02-012</t>
  </si>
  <si>
    <t>O19A-02-013</t>
  </si>
  <si>
    <t>O19A-02-014</t>
  </si>
  <si>
    <t>Casa De Madera</t>
  </si>
  <si>
    <t>M52E-22-002</t>
  </si>
  <si>
    <t>O16A-01-018</t>
  </si>
  <si>
    <t>Estante 5N Cromado 40</t>
  </si>
  <si>
    <t>M46E-04-009</t>
  </si>
  <si>
    <t>Frigobar</t>
  </si>
  <si>
    <t>M34E-07-001</t>
  </si>
  <si>
    <t>Microondas</t>
  </si>
  <si>
    <t>O14A-07-001</t>
  </si>
  <si>
    <t>Silla Gerencial, Soporte 42-9</t>
  </si>
  <si>
    <t>O18A-03-004</t>
  </si>
  <si>
    <t>Armario Xl Para Lavanderia</t>
  </si>
  <si>
    <t>M32E-02-001</t>
  </si>
  <si>
    <t>Frigobar Negro 1.6 Silv</t>
  </si>
  <si>
    <t>M34E-07-003</t>
  </si>
  <si>
    <t>M45E-07-005</t>
  </si>
  <si>
    <t>Circuito Cerrado Cadi</t>
  </si>
  <si>
    <t>O11A-03-003</t>
  </si>
  <si>
    <t>Anuncio-Letrero Casa Hogar</t>
  </si>
  <si>
    <t>M40E-09-001</t>
  </si>
  <si>
    <t>Anuncio-Letrero De Cadi</t>
  </si>
  <si>
    <t>M40E-09-002</t>
  </si>
  <si>
    <t>Virgencita De Cantera</t>
  </si>
  <si>
    <t>M38E-01-001</t>
  </si>
  <si>
    <t>Silla Plegable De Resina</t>
  </si>
  <si>
    <t>O18A-01-003</t>
  </si>
  <si>
    <t>O18A-01-004</t>
  </si>
  <si>
    <t>O18A-01-005</t>
  </si>
  <si>
    <t>O18A-01-006</t>
  </si>
  <si>
    <t>O18A-01-007</t>
  </si>
  <si>
    <t>O18A-01-008</t>
  </si>
  <si>
    <t>O18A-01-009</t>
  </si>
  <si>
    <t>O18A-01-010</t>
  </si>
  <si>
    <t>O18A-01-011</t>
  </si>
  <si>
    <t>O18A-01-012</t>
  </si>
  <si>
    <t>O18A-01-013</t>
  </si>
  <si>
    <t>O18A-01-014</t>
  </si>
  <si>
    <t>O18A-01-015</t>
  </si>
  <si>
    <t>O18A-01-016</t>
  </si>
  <si>
    <t>O18A-01-017</t>
  </si>
  <si>
    <t>O18A-01-018</t>
  </si>
  <si>
    <t>O18A-01-019</t>
  </si>
  <si>
    <t>O18A-01-020</t>
  </si>
  <si>
    <t>O18A-01-021</t>
  </si>
  <si>
    <t>O18A-01-022</t>
  </si>
  <si>
    <t>O18A-01-023</t>
  </si>
  <si>
    <t>O18A-01-024</t>
  </si>
  <si>
    <t>O18A-01-025</t>
  </si>
  <si>
    <t>O18A-01-026</t>
  </si>
  <si>
    <t>O18A-01-027</t>
  </si>
  <si>
    <t>O18A-01-028</t>
  </si>
  <si>
    <t>O18A-01-029</t>
  </si>
  <si>
    <t>O18A-01-030</t>
  </si>
  <si>
    <t>O18A-01-031</t>
  </si>
  <si>
    <t>O18A-01-032</t>
  </si>
  <si>
    <t>O18A-01-033</t>
  </si>
  <si>
    <t>O18A-01-034</t>
  </si>
  <si>
    <t>O18A-01-035</t>
  </si>
  <si>
    <t>O18A-01-036</t>
  </si>
  <si>
    <t>O18A-01-037</t>
  </si>
  <si>
    <t>O18A-01-038</t>
  </si>
  <si>
    <t>O18A-01-039</t>
  </si>
  <si>
    <t>O18A-01-040</t>
  </si>
  <si>
    <t>O18A-01-041</t>
  </si>
  <si>
    <t>O18A-01-042</t>
  </si>
  <si>
    <t>Conmutador Panasonic 8 Extensiones</t>
  </si>
  <si>
    <t>O31A-04-002</t>
  </si>
  <si>
    <t>O30A-01-011</t>
  </si>
  <si>
    <t>Campana</t>
  </si>
  <si>
    <t>M34E-01-001</t>
  </si>
  <si>
    <t>Bomba</t>
  </si>
  <si>
    <t>M48E-01-003</t>
  </si>
  <si>
    <t>Televisor Samsung 48" Led</t>
  </si>
  <si>
    <t>028A-01-001</t>
  </si>
  <si>
    <t>Dispensador</t>
  </si>
  <si>
    <t>O14A-06-002</t>
  </si>
  <si>
    <t>O14A-06-003</t>
  </si>
  <si>
    <t>Computadora E Impresora (Pedagogia)</t>
  </si>
  <si>
    <t>O21A-01-028</t>
  </si>
  <si>
    <t>Gabinete Plastico Gris Negro</t>
  </si>
  <si>
    <t>M37E-01-003</t>
  </si>
  <si>
    <t>M37E-01-004</t>
  </si>
  <si>
    <t>Camara Bullet Saxxon Nbfx3802Cw</t>
  </si>
  <si>
    <t>O11A-03-005</t>
  </si>
  <si>
    <t>O11A-03-006</t>
  </si>
  <si>
    <t>O11A-03-007</t>
  </si>
  <si>
    <t>O11A-03-008</t>
  </si>
  <si>
    <t>O11A-03-009</t>
  </si>
  <si>
    <t>O11A-03-010</t>
  </si>
  <si>
    <t>O11A-03-011</t>
  </si>
  <si>
    <t>O11A-03-012</t>
  </si>
  <si>
    <t>O11A-03-013</t>
  </si>
  <si>
    <t>O11A-03-014</t>
  </si>
  <si>
    <t>O11A-03-015</t>
  </si>
  <si>
    <t>O11A-03-016</t>
  </si>
  <si>
    <t>2 Tocador, 2 Sillas De Corte, 1 Silla De Niño, 1 Organizador</t>
  </si>
  <si>
    <t>Silla Secretarial</t>
  </si>
  <si>
    <t>O18A-04-002</t>
  </si>
  <si>
    <t>O18A-04-003</t>
  </si>
  <si>
    <t>O18A-04-004</t>
  </si>
  <si>
    <t>O18A-04-005</t>
  </si>
  <si>
    <t>O18A-04-006</t>
  </si>
  <si>
    <t>O18A-04-007</t>
  </si>
  <si>
    <t>O18A-04-008</t>
  </si>
  <si>
    <t>O18A-04-009</t>
  </si>
  <si>
    <t>O18A-04-010</t>
  </si>
  <si>
    <t>O18A-04-011</t>
  </si>
  <si>
    <t>O18A-04-012</t>
  </si>
  <si>
    <t>Bicicletas Benotto R20</t>
  </si>
  <si>
    <t>M52E-12-001</t>
  </si>
  <si>
    <t>3 Gabinetes 3 Table</t>
  </si>
  <si>
    <t>O19A-05-002</t>
  </si>
  <si>
    <t>3 Mesas, 30 Sillas Plegables Blancas</t>
  </si>
  <si>
    <t>O18A-04-013</t>
  </si>
  <si>
    <t>Armario Xl</t>
  </si>
  <si>
    <t>O19A-05-003</t>
  </si>
  <si>
    <t>Mesa De 2.44</t>
  </si>
  <si>
    <t>O17A-01-019</t>
  </si>
  <si>
    <t>Paquete De Pañales Infantil</t>
  </si>
  <si>
    <t>M57E-01-001</t>
  </si>
  <si>
    <t>Extintores</t>
  </si>
  <si>
    <t>M50E-04-032</t>
  </si>
  <si>
    <t>Compra Laptop Lenovo</t>
  </si>
  <si>
    <t>O21A-01-029</t>
  </si>
  <si>
    <t>Computadora Compaq Escritorio Intel Celeron Ram4Gb Dd500Gb</t>
  </si>
  <si>
    <t>O21A-01-030</t>
  </si>
  <si>
    <t>O21A-01-031</t>
  </si>
  <si>
    <t>O21A-01-032</t>
  </si>
  <si>
    <t>O21A-01-033</t>
  </si>
  <si>
    <t>Impresora Multifuncional A Color Inalambrico 3545 Hp</t>
  </si>
  <si>
    <t>O27A-02-020</t>
  </si>
  <si>
    <t>O27A-02-021</t>
  </si>
  <si>
    <t>Televisor Samsung 50" Led</t>
  </si>
  <si>
    <t>028A-01-002</t>
  </si>
  <si>
    <t>Horno De Microondas</t>
  </si>
  <si>
    <t>Centro De Jugar Con Casita De Madera Solowave</t>
  </si>
  <si>
    <t>M52E-22-003</t>
  </si>
  <si>
    <t>Portatil/Desarmable 1.88Mx2.17Mx1.22M Porteria Enersport</t>
  </si>
  <si>
    <t>M52E-22-001</t>
  </si>
  <si>
    <t>Silla De Plastico Lifetime Products</t>
  </si>
  <si>
    <t>O18A-01-088</t>
  </si>
  <si>
    <t>O18A-01-089</t>
  </si>
  <si>
    <t>O18A-01-090</t>
  </si>
  <si>
    <t>O18A-01-091</t>
  </si>
  <si>
    <t>O18A-01-092</t>
  </si>
  <si>
    <t>O18A-01-093</t>
  </si>
  <si>
    <t>O18A-01-094</t>
  </si>
  <si>
    <t>O18A-01-095</t>
  </si>
  <si>
    <t>O18A-01-096</t>
  </si>
  <si>
    <t>O18A-01-097</t>
  </si>
  <si>
    <t>O18A-01-098</t>
  </si>
  <si>
    <t>O18A-01-099</t>
  </si>
  <si>
    <t>O18A-01-100</t>
  </si>
  <si>
    <t>O18A-01-101</t>
  </si>
  <si>
    <t>O18A-01-102</t>
  </si>
  <si>
    <t>O18A-01-103</t>
  </si>
  <si>
    <t>O18A-01-104</t>
  </si>
  <si>
    <t>O18A-01-105</t>
  </si>
  <si>
    <t>O18A-01-106</t>
  </si>
  <si>
    <t>O18A-01-107</t>
  </si>
  <si>
    <t>O18A-01-108</t>
  </si>
  <si>
    <t>O18A-01-109</t>
  </si>
  <si>
    <t>O18A-01-110</t>
  </si>
  <si>
    <t>O18A-01-111</t>
  </si>
  <si>
    <t>O18A-01-112</t>
  </si>
  <si>
    <t>O18A-01-113</t>
  </si>
  <si>
    <t>O18A-01-114</t>
  </si>
  <si>
    <t>O18A-01-115</t>
  </si>
  <si>
    <t>O18A-01-116</t>
  </si>
  <si>
    <t>O18A-01-117</t>
  </si>
  <si>
    <t>O18A-01-118</t>
  </si>
  <si>
    <t>O18A-01-119</t>
  </si>
  <si>
    <t>O18A-01-120</t>
  </si>
  <si>
    <t>O18A-01-121</t>
  </si>
  <si>
    <t>O18A-01-122</t>
  </si>
  <si>
    <t>Mesa Metalica Trabajo Trinity</t>
  </si>
  <si>
    <t>O17A-01-021</t>
  </si>
  <si>
    <t>Mesa Trabajo/Banquetes 2.43M De Largo 1 Pza</t>
  </si>
  <si>
    <t>O17A-01-022</t>
  </si>
  <si>
    <t>O17A-01-023</t>
  </si>
  <si>
    <t>O17A-01-024</t>
  </si>
  <si>
    <t>O17A-01-025</t>
  </si>
  <si>
    <t>O17A-01-026</t>
  </si>
  <si>
    <t>Banca Convertible En Mesa/Silla C/Respaldo Lifetime Products</t>
  </si>
  <si>
    <t>O18A-06-023</t>
  </si>
  <si>
    <t>O18A-06-024</t>
  </si>
  <si>
    <t>Escritorio De Madera En Melalina</t>
  </si>
  <si>
    <t>O16A-01-004</t>
  </si>
  <si>
    <t>Extintores Co2 De 2.5 Kg</t>
  </si>
  <si>
    <t>M50E-04-033</t>
  </si>
  <si>
    <t>M50E-04-034</t>
  </si>
  <si>
    <t>M50E-04-035</t>
  </si>
  <si>
    <t>M50E-04-036</t>
  </si>
  <si>
    <t>M50E-04-037</t>
  </si>
  <si>
    <t>M50E-04-038</t>
  </si>
  <si>
    <t>M50E-04-039</t>
  </si>
  <si>
    <t>M50E-04-040</t>
  </si>
  <si>
    <t>Mesa Redonda Para Eventos 1.50M</t>
  </si>
  <si>
    <t>O17A-01-027</t>
  </si>
  <si>
    <t>O17A-01-028</t>
  </si>
  <si>
    <t>O17A-01-029</t>
  </si>
  <si>
    <t>O17A-01-030</t>
  </si>
  <si>
    <t>O17A-01-031</t>
  </si>
  <si>
    <t>O17A-01-032</t>
  </si>
  <si>
    <t>O17A-01-033</t>
  </si>
  <si>
    <t>O17A-01-034</t>
  </si>
  <si>
    <t>O17A-01-035</t>
  </si>
  <si>
    <t>O17A-01-036</t>
  </si>
  <si>
    <t>Mesa De Consejo Sala De Juntas</t>
  </si>
  <si>
    <t>O17A-01-037</t>
  </si>
  <si>
    <t>Silla Genova Negra</t>
  </si>
  <si>
    <t>O18A-02-041</t>
  </si>
  <si>
    <t>O18A-02-042</t>
  </si>
  <si>
    <t>O18A-02-043</t>
  </si>
  <si>
    <t>O18A-02-044</t>
  </si>
  <si>
    <t>O18A-02-045</t>
  </si>
  <si>
    <t>O18A-02-046</t>
  </si>
  <si>
    <t>O18A-02-047</t>
  </si>
  <si>
    <t>O18A-02-048</t>
  </si>
  <si>
    <t>O18A-02-049</t>
  </si>
  <si>
    <t>O18A-02-050</t>
  </si>
  <si>
    <t>Reloj Checador</t>
  </si>
  <si>
    <t>O11A-04-006</t>
  </si>
  <si>
    <t>O11A-04-011</t>
  </si>
  <si>
    <t>Contenedor De Basura</t>
  </si>
  <si>
    <t>M44E-03-001</t>
  </si>
  <si>
    <t>Archivero Negro 4 Gavetas Subprocuradora</t>
  </si>
  <si>
    <t>O19A-04-005</t>
  </si>
  <si>
    <t>Caja Fuerte</t>
  </si>
  <si>
    <t>M50E-02-001</t>
  </si>
  <si>
    <t>Silla Pleglabes Lifetime</t>
  </si>
  <si>
    <t>O18A-01-067</t>
  </si>
  <si>
    <t>Mesas Redondas</t>
  </si>
  <si>
    <t>O17A-01-038</t>
  </si>
  <si>
    <t>Sillas Genova Negra</t>
  </si>
  <si>
    <t>O18A-02-096</t>
  </si>
  <si>
    <t>M50E-02-002</t>
  </si>
  <si>
    <t>O18A-02-097</t>
  </si>
  <si>
    <t>O18A-02-098</t>
  </si>
  <si>
    <t>O18A-02-099</t>
  </si>
  <si>
    <t>O18A-02-100</t>
  </si>
  <si>
    <t>O18A-01-068</t>
  </si>
  <si>
    <t>O18A-01-069</t>
  </si>
  <si>
    <t>O18A-01-070</t>
  </si>
  <si>
    <t>O18A-01-071</t>
  </si>
  <si>
    <t>O18A-01-072</t>
  </si>
  <si>
    <t>O18A-01-073</t>
  </si>
  <si>
    <t>O18A-01-074</t>
  </si>
  <si>
    <t>O18A-01-075</t>
  </si>
  <si>
    <t>O18A-01-076</t>
  </si>
  <si>
    <t>O18A-01-077</t>
  </si>
  <si>
    <t>O18A-01-078</t>
  </si>
  <si>
    <t>O18A-01-079</t>
  </si>
  <si>
    <t>O18A-01-080</t>
  </si>
  <si>
    <t>O18A-01-081</t>
  </si>
  <si>
    <t>O18A-01-082</t>
  </si>
  <si>
    <t>O18A-01-083</t>
  </si>
  <si>
    <t>O18A-01-084</t>
  </si>
  <si>
    <t>O18A-01-085</t>
  </si>
  <si>
    <t>O18A-01-086</t>
  </si>
  <si>
    <t>O18A-01-087</t>
  </si>
  <si>
    <t>Mesa De Acero Inoxidable</t>
  </si>
  <si>
    <t>O17A-01-039</t>
  </si>
  <si>
    <t>Refrigerador Mabe Gris</t>
  </si>
  <si>
    <t>M34E-07-002</t>
  </si>
  <si>
    <t>Aspiradora</t>
  </si>
  <si>
    <t>O19A-04-007</t>
  </si>
  <si>
    <t>Aire Acondicionado</t>
  </si>
  <si>
    <t>M51E-02-001</t>
  </si>
  <si>
    <t>M51E-02-002</t>
  </si>
  <si>
    <t>M51E-02-003</t>
  </si>
  <si>
    <t>M51E-02-004</t>
  </si>
  <si>
    <t>M51E-02-005</t>
  </si>
  <si>
    <t>M51E-02-006</t>
  </si>
  <si>
    <t>M51E-02-007</t>
  </si>
  <si>
    <t>M51E-02-008</t>
  </si>
  <si>
    <t>M51E-02-009</t>
  </si>
  <si>
    <t>M51E-02-010</t>
  </si>
  <si>
    <t>M51E-02-011</t>
  </si>
  <si>
    <t>M51E-02-012</t>
  </si>
  <si>
    <t>Impresora Samsung Modelo M2020W Blanca Serie</t>
  </si>
  <si>
    <t>O27A-02-023</t>
  </si>
  <si>
    <t>O27A-02-024</t>
  </si>
  <si>
    <t>Base Para Estufa 4 Placas Electrica</t>
  </si>
  <si>
    <t>Base Para Estufa 6 Placas Electrica</t>
  </si>
  <si>
    <t>M34E-01-003</t>
  </si>
  <si>
    <t>Archivero Metalico Negro Rh</t>
  </si>
  <si>
    <t>O19A-04-006</t>
  </si>
  <si>
    <t>Extintor</t>
  </si>
  <si>
    <t>M50E-04-001</t>
  </si>
  <si>
    <t>O27A-02-025</t>
  </si>
  <si>
    <t>Microfono Inalambrico</t>
  </si>
  <si>
    <t>O29A-03-004</t>
  </si>
  <si>
    <t>Aire Acondicionado Mirage</t>
  </si>
  <si>
    <t>M51E-02-040</t>
  </si>
  <si>
    <t>Sillas De Visita S/Br/R/Med/Est/Met/C/Negro Polipropileno</t>
  </si>
  <si>
    <t>O18A-02-101</t>
  </si>
  <si>
    <t>O18A-02-102</t>
  </si>
  <si>
    <t>O18A-02-103</t>
  </si>
  <si>
    <t>O18A-02-104</t>
  </si>
  <si>
    <t>O18A-02-105</t>
  </si>
  <si>
    <t>O18A-02-106</t>
  </si>
  <si>
    <t>O18A-02-107</t>
  </si>
  <si>
    <t>O18A-02-108</t>
  </si>
  <si>
    <t>O18A-02-109</t>
  </si>
  <si>
    <t>O18A-02-110</t>
  </si>
  <si>
    <t>O18A-02-111</t>
  </si>
  <si>
    <t>O18A-02-112</t>
  </si>
  <si>
    <t>O18A-02-113</t>
  </si>
  <si>
    <t>O18A-02-114</t>
  </si>
  <si>
    <t>O18A-02-115</t>
  </si>
  <si>
    <t>O18A-02-116</t>
  </si>
  <si>
    <t>O18A-02-117</t>
  </si>
  <si>
    <t>O18A-02-118</t>
  </si>
  <si>
    <t>O18A-02-119</t>
  </si>
  <si>
    <t>O18A-02-120</t>
  </si>
  <si>
    <t>O18A-02-121</t>
  </si>
  <si>
    <t>O18A-02-122</t>
  </si>
  <si>
    <t>O18A-02-123</t>
  </si>
  <si>
    <t>O18A-02-124</t>
  </si>
  <si>
    <t>O18A-02-125</t>
  </si>
  <si>
    <t>O18A-02-126</t>
  </si>
  <si>
    <t>O18A-02-127</t>
  </si>
  <si>
    <t>O18A-02-128</t>
  </si>
  <si>
    <t>O18A-02-129</t>
  </si>
  <si>
    <t>O18A-02-130</t>
  </si>
  <si>
    <t>O18A-02-131</t>
  </si>
  <si>
    <t>O18A-02-132</t>
  </si>
  <si>
    <t>O18A-02-133</t>
  </si>
  <si>
    <t>O18A-02-134</t>
  </si>
  <si>
    <t>Mesa De Costura Nova Italica</t>
  </si>
  <si>
    <t>O17A-01-040</t>
  </si>
  <si>
    <t>O17A-01-041</t>
  </si>
  <si>
    <t>O17A-01-042</t>
  </si>
  <si>
    <t>O17A-01-043</t>
  </si>
  <si>
    <t>O17A-01-044</t>
  </si>
  <si>
    <t>O17A-01-045</t>
  </si>
  <si>
    <t>O17A-01-046</t>
  </si>
  <si>
    <t>O17A-01-047</t>
  </si>
  <si>
    <t>O17A-01-048</t>
  </si>
  <si>
    <t>O17A-01-049</t>
  </si>
  <si>
    <t>Mesa De Corte Nova Italica</t>
  </si>
  <si>
    <t>O17A-01-050</t>
  </si>
  <si>
    <t>Mueble De Closet Nova Italica En Area Costura</t>
  </si>
  <si>
    <t>O15A-02-004</t>
  </si>
  <si>
    <t>Mesa De Belleza Nova Italica</t>
  </si>
  <si>
    <t>O17A-01-051</t>
  </si>
  <si>
    <t>O17A-01-052</t>
  </si>
  <si>
    <t>O17A-01-053</t>
  </si>
  <si>
    <t>O17A-01-054</t>
  </si>
  <si>
    <t>O17A-01-055</t>
  </si>
  <si>
    <t>Mesa Manualidades Nova Italica</t>
  </si>
  <si>
    <t>O17A-01-056</t>
  </si>
  <si>
    <t>O17A-01-057</t>
  </si>
  <si>
    <t>Mueble Abierto Para Manualidades Nova Italica</t>
  </si>
  <si>
    <t>O15A-02-002</t>
  </si>
  <si>
    <t>Mueble De Closet Nova Italica En Area De Manualidades</t>
  </si>
  <si>
    <t>O15A-02-005</t>
  </si>
  <si>
    <t>Mesa Sala De Juntas De Nova Itlaica Area De Manualidades</t>
  </si>
  <si>
    <t>O17A-01-058</t>
  </si>
  <si>
    <t>Silla Apilable Azul</t>
  </si>
  <si>
    <t>O18A-02-135</t>
  </si>
  <si>
    <t>O18A-02-136</t>
  </si>
  <si>
    <t>O18A-02-137</t>
  </si>
  <si>
    <t>O18A-02-138</t>
  </si>
  <si>
    <t>O18A-02-139</t>
  </si>
  <si>
    <t>O18A-02-140</t>
  </si>
  <si>
    <t>Set De Estimulacion (Varios Articulos)</t>
  </si>
  <si>
    <t>M52E-04-005</t>
  </si>
  <si>
    <t>Mini Split De 2 Ton Mirage</t>
  </si>
  <si>
    <t>M51E-02-048</t>
  </si>
  <si>
    <t>M51E-02-049</t>
  </si>
  <si>
    <t>M51E-02-050</t>
  </si>
  <si>
    <t>M51E-02-051</t>
  </si>
  <si>
    <t>Carpa Toldo Blanco</t>
  </si>
  <si>
    <t>M45E-02-004</t>
  </si>
  <si>
    <t>Repisas Madera Snaks Niños</t>
  </si>
  <si>
    <t>M45E-07-004</t>
  </si>
  <si>
    <t>Reloj Checador De Huellas</t>
  </si>
  <si>
    <t>Mini Split Marca Mirage</t>
  </si>
  <si>
    <t>M51E-02-052</t>
  </si>
  <si>
    <t>Sillas De Visita Negra</t>
  </si>
  <si>
    <t>O18A-02-141</t>
  </si>
  <si>
    <t>O18A-02-142</t>
  </si>
  <si>
    <t>O18A-02-143</t>
  </si>
  <si>
    <t>O18A-02-144</t>
  </si>
  <si>
    <t>O18A-02-145</t>
  </si>
  <si>
    <t>Mini Split Titanium 2 Ton 220V</t>
  </si>
  <si>
    <t>M51E-02-053</t>
  </si>
  <si>
    <t>M51E-02-054</t>
  </si>
  <si>
    <t>M51E-02-055</t>
  </si>
  <si>
    <t>M51E-02-056</t>
  </si>
  <si>
    <t>M57C-01-001</t>
  </si>
  <si>
    <t>M57C-01-002</t>
  </si>
  <si>
    <t>Impresora Hp Laserjet Pro Mfp M521Dn</t>
  </si>
  <si>
    <t>O27A-02-026</t>
  </si>
  <si>
    <t>Rociador Para Fumigar</t>
  </si>
  <si>
    <t>M41E-08-001</t>
  </si>
  <si>
    <t>Mesa De Sala De Juntas Con Patas Cilindricas</t>
  </si>
  <si>
    <t>O17A-01-059</t>
  </si>
  <si>
    <t>Mesa Bufetera Para Sala De Juntas Con Patas Cilindricas</t>
  </si>
  <si>
    <t>O17A-01-060</t>
  </si>
  <si>
    <t>Maquina De Cocer Viany Industrial</t>
  </si>
  <si>
    <t>M34E-09-004</t>
  </si>
  <si>
    <t>O18A-01-043</t>
  </si>
  <si>
    <t>O18A-01-044</t>
  </si>
  <si>
    <t>O18A-01-045</t>
  </si>
  <si>
    <t>O18A-01-046</t>
  </si>
  <si>
    <t>O18A-01-047</t>
  </si>
  <si>
    <t>O18A-01-048</t>
  </si>
  <si>
    <t>O18A-01-049</t>
  </si>
  <si>
    <t>O18A-01-050</t>
  </si>
  <si>
    <t>O18A-01-051</t>
  </si>
  <si>
    <t>O18A-01-052</t>
  </si>
  <si>
    <t>O18A-01-053</t>
  </si>
  <si>
    <t>O18A-01-054</t>
  </si>
  <si>
    <t>O18A-01-055</t>
  </si>
  <si>
    <t>O18A-01-056</t>
  </si>
  <si>
    <t>O18A-01-057</t>
  </si>
  <si>
    <t>O18A-01-058</t>
  </si>
  <si>
    <t>O18A-01-059</t>
  </si>
  <si>
    <t>O18A-01-060</t>
  </si>
  <si>
    <t>Columpio Para Sillas De Ruedas Area:2.00X2.50M</t>
  </si>
  <si>
    <t>M52E-21-002</t>
  </si>
  <si>
    <t>Sube Y Baja Para Capacidades Diferentes</t>
  </si>
  <si>
    <t>M52E-21-001</t>
  </si>
  <si>
    <t>Equipo De Videovigilancia Dvr Dahua C/Dd Seagate De 4 Tb</t>
  </si>
  <si>
    <t>Mini Split Absolut X Cale 3.0 Toneladas</t>
  </si>
  <si>
    <t>M51E-02-047</t>
  </si>
  <si>
    <t>Mini Split X2 1. Tonelada</t>
  </si>
  <si>
    <t>M51E-02-057</t>
  </si>
  <si>
    <t>Tanque Vde Diaf Pro X 119G</t>
  </si>
  <si>
    <t>M33E-05-003</t>
  </si>
  <si>
    <t>Impresora Samsung M2020</t>
  </si>
  <si>
    <t>O27A-02-027</t>
  </si>
  <si>
    <t>O27A-02-028</t>
  </si>
  <si>
    <t>Impresora Samsung Laser Doble Bandeja</t>
  </si>
  <si>
    <t>O27A-02-029</t>
  </si>
  <si>
    <t>Computadora Allinone Desktop Acer C-24-865-Aci5Nt</t>
  </si>
  <si>
    <t>O21A-01-034</t>
  </si>
  <si>
    <t>Equipo De Estimulacion Para Terapia</t>
  </si>
  <si>
    <t>M52E-04-006</t>
  </si>
  <si>
    <t>M44E-02-002</t>
  </si>
  <si>
    <t>O11A-04-013</t>
  </si>
  <si>
    <t>O11A-04-014</t>
  </si>
  <si>
    <t>Reloj Checador De Huellas Lx40Z- Sn Br65193961683</t>
  </si>
  <si>
    <t>O11A-04-015</t>
  </si>
  <si>
    <t>Equipo De Estimulacion Compresero Caliente</t>
  </si>
  <si>
    <t>M52E-04-007</t>
  </si>
  <si>
    <t>Esmeriladora Angular Makita 4.5 9557Hn</t>
  </si>
  <si>
    <t>M36E-01-005</t>
  </si>
  <si>
    <t>Impresora Multifuncional Hp Laserjet M521</t>
  </si>
  <si>
    <t>O27A-02-030</t>
  </si>
  <si>
    <t>Impresora Multifuncional Kyocera</t>
  </si>
  <si>
    <t>O27A-02-031</t>
  </si>
  <si>
    <t>Impresora Multifuncional Xerox Workcentre 3335</t>
  </si>
  <si>
    <t>O27A-02-032</t>
  </si>
  <si>
    <t>Rotomartillo Dw-D024-B3 De 1/2</t>
  </si>
  <si>
    <t>M41E-06-002</t>
  </si>
  <si>
    <t>Mini Split Mirage Life 12 1 Ton Serie Cfl121D7032109981</t>
  </si>
  <si>
    <t>M51E-02-058</t>
  </si>
  <si>
    <t>O27A-02-033</t>
  </si>
  <si>
    <t>Lector De Codigos Qr 2D Marca Steren</t>
  </si>
  <si>
    <t>O11A-04-018</t>
  </si>
  <si>
    <t>O11A-04-016</t>
  </si>
  <si>
    <t>Reloj Checador - Terminal De Huella Lx40Z Sn Br65193961858</t>
  </si>
  <si>
    <t>O11A-04-017</t>
  </si>
  <si>
    <t>Pallet Jack Estandar 3 ton 27x48"</t>
  </si>
  <si>
    <t>M50E-01-001</t>
  </si>
  <si>
    <t>BOMBA EVANS CENTRIFUGA 1 HP COLOR NARANJA SERIE 3HME100</t>
  </si>
  <si>
    <t>MINISPLIT MIRAGE BLANCO 12600 BTU</t>
  </si>
  <si>
    <t>M51E2-01-2022-01</t>
  </si>
  <si>
    <t>M51E2-01-2022-02</t>
  </si>
  <si>
    <t>M51E2-01-2022-03</t>
  </si>
  <si>
    <t>M51E2-01-2022-04</t>
  </si>
  <si>
    <t>M51E2-01-2022-05</t>
  </si>
  <si>
    <t>M51E2-01-2022-06</t>
  </si>
  <si>
    <t>M51E2-01-2022-07</t>
  </si>
  <si>
    <t>M51E2-01-2022-08</t>
  </si>
  <si>
    <t>M51E2-01-2022-09</t>
  </si>
  <si>
    <t>M51E2-01-2022-10</t>
  </si>
  <si>
    <t>M34E5-02-2022-01</t>
  </si>
  <si>
    <t>DESMALEZADORA CON MOTOR TRUPPER 1.4HP 33CC</t>
  </si>
  <si>
    <t>M43E3-04-2022-02</t>
  </si>
  <si>
    <t>Comoda color gris 78.4 x 40 x 100</t>
  </si>
  <si>
    <t>Refrigerador Samsung French Door 28 Pies Silver modelo: RF28T5A01S9 - OB5V4BBW600097M</t>
  </si>
  <si>
    <t>A/A 220V Mirage 2T x32 Serie CWF261E44070100883</t>
  </si>
  <si>
    <t>A/A 220V Mirage 2T x32 Serie CWF261E44070101136</t>
  </si>
  <si>
    <t>A/A 220V Mirage 2T x32 Serie CWF261E44122203525</t>
  </si>
  <si>
    <t>A/A 220V Mirage 2T x32 Serie CWF261E44122203524</t>
  </si>
  <si>
    <t>A/A 220V Mirage 2T x32 Serie CWF261E44122203374</t>
  </si>
  <si>
    <t>A/A 220V Mirage 1T x32 Serie CWF121E44082203523</t>
  </si>
  <si>
    <t>A/A 220V Mirage 1T x32 Serie CWF121E44082203517</t>
  </si>
  <si>
    <t>A/A 220V Mirage 1T x32 Serie CWF121E44082204013</t>
  </si>
  <si>
    <t>A/A 220V Mirage 1T x32 Serie CWF121E44082203452</t>
  </si>
  <si>
    <t>A/A 220V Mirage 1T x32 Serie CWF121E44082203520</t>
  </si>
  <si>
    <r>
      <rPr>
        <sz val="11"/>
        <rFont val="Arial"/>
        <family val="2"/>
      </rPr>
      <t>Bascula con estadimetro</t>
    </r>
  </si>
  <si>
    <r>
      <rPr>
        <sz val="11"/>
        <rFont val="Arial"/>
        <family val="2"/>
      </rPr>
      <t>Cama medica para revision</t>
    </r>
  </si>
  <si>
    <t>Compaq 8200 Elite Pc MXL2110BP2 incluye Monitor. Teclado, Mouse</t>
  </si>
  <si>
    <t>Compaq 8300 Elite Pc MXL4032TF2 incluye Monitor. Teclado, Mouse</t>
  </si>
  <si>
    <t>Compaq 8200 Elite Pc MXL21109XC incluye Monitor. Teclado, Mouse</t>
  </si>
  <si>
    <t>Compaq 8200 Elite Pc MXL207130H incluye Monitor. Teclado, Mouse</t>
  </si>
  <si>
    <t>Parrilla Comal Plancha Electrica Industrial 76cm 220v Avantc</t>
  </si>
  <si>
    <t>Comoda color chocolate 78.4 x 40 x 100</t>
  </si>
  <si>
    <t>Estación de Trabajo E-Link 623 Línea Italia</t>
  </si>
  <si>
    <t>Escritorio de recepcion con archivero 2 gavetas</t>
  </si>
  <si>
    <r>
      <rPr>
        <sz val="11"/>
        <rFont val="Arial"/>
        <family val="2"/>
      </rPr>
      <t>Estación de Trabajo para 4 Personas Oficina Administrativa</t>
    </r>
  </si>
  <si>
    <t>Cuna metalica blanca con colchon</t>
  </si>
  <si>
    <t>Secadora Mabe color gris 22 kg</t>
  </si>
  <si>
    <t>boiler Rheem 89VP10S 3 l Serie Q31227210</t>
  </si>
  <si>
    <t>Tarja de acero inoxidable 100x60x90 cm</t>
  </si>
  <si>
    <t>Repisa de pare de acero inoxidable</t>
  </si>
  <si>
    <t>Repisa de pared de acero inoxidable</t>
  </si>
  <si>
    <t>Soporte para pantalla 2</t>
  </si>
  <si>
    <r>
      <rPr>
        <sz val="11"/>
        <rFont val="Arial"/>
        <family val="2"/>
      </rPr>
      <t>Kit Baumanómetro con Estetoscopio Dúplex</t>
    </r>
  </si>
  <si>
    <t>Cacerola Ilko 7.5 l de Aluminio Prensado 1</t>
  </si>
  <si>
    <t>Cacerola Ilko 7.5 l de Aluminio Prensado 2</t>
  </si>
  <si>
    <r>
      <rPr>
        <sz val="11"/>
        <rFont val="Arial"/>
        <family val="2"/>
      </rPr>
      <t>Licuadora Oster Reversible 3 Velocidades Vaso de Vidrio</t>
    </r>
  </si>
  <si>
    <r>
      <rPr>
        <sz val="11"/>
        <rFont val="Arial"/>
        <family val="2"/>
      </rPr>
      <t>Olla Ilko 4.5 l de Aluminio</t>
    </r>
  </si>
  <si>
    <t>Sartén T-Fal 26 cm 1pza</t>
  </si>
  <si>
    <t>Sartén T-Fal 26 cm 2pza</t>
  </si>
  <si>
    <t>Sartén T-Fal 26 cm 3pza</t>
  </si>
  <si>
    <r>
      <rPr>
        <sz val="11"/>
        <rFont val="Arial"/>
        <family val="2"/>
      </rPr>
      <t>Tabla para picar 27 x 45 cm</t>
    </r>
  </si>
  <si>
    <r>
      <rPr>
        <sz val="11"/>
        <rFont val="Arial"/>
        <family val="2"/>
      </rPr>
      <t>Hervidor Cinsa Onix 1.7 L de Aluminio</t>
    </r>
  </si>
  <si>
    <t>2 Tabla para picar 20 x 25 cm</t>
  </si>
  <si>
    <t>3 Cuchillo 20 cm</t>
  </si>
  <si>
    <t>Escurridor de Trastes RD Royal Cook M16146-18.4 de 2 Niveles</t>
  </si>
  <si>
    <t>3 Cuchillo 18 cm</t>
  </si>
  <si>
    <t>2 Sartén Procook de Aluminio 20 cm</t>
  </si>
  <si>
    <t>2 Colador 18 cm</t>
  </si>
  <si>
    <t>2 Cuchara Para Espagueti Acero Inoxidable</t>
  </si>
  <si>
    <t>2 Cuchara De Servicio</t>
  </si>
  <si>
    <t>2 Colador 10 cm</t>
  </si>
  <si>
    <t>2 Volteador T-Fal de Nailon</t>
  </si>
  <si>
    <t>50 Tazón Para Sopa O Cereal De Melamina 580 ml</t>
  </si>
  <si>
    <t>50 Platos Panero De Melamina Blanca 16 Cm</t>
  </si>
  <si>
    <t>50 Vaso 12 Oz Policarbonato Transparente Irrompible</t>
  </si>
  <si>
    <t>2 Jarra de Vidrio Templado de 2 Litros</t>
  </si>
  <si>
    <t>50 Cucharas Soperas Ovaladas</t>
  </si>
  <si>
    <t>50 Tenedores de Mesa</t>
  </si>
  <si>
    <t>2 Charola de Acero Inoxidable Negra</t>
  </si>
  <si>
    <t>2 Jarra vidrio con tapa 1L</t>
  </si>
  <si>
    <t>50 Cuchara Cafetera Lisa Classic Acero Inoxidable</t>
  </si>
  <si>
    <r>
      <rPr>
        <sz val="11"/>
        <rFont val="Arial"/>
        <family val="2"/>
      </rPr>
      <t>Cucharon Para Servir Acero Inoxidable 12 Onzas Mango Largo</t>
    </r>
  </si>
  <si>
    <r>
      <rPr>
        <sz val="11"/>
        <rFont val="Arial"/>
        <family val="2"/>
      </rPr>
      <t>Cucharon Mini De Acero Inoxidable 4 Cm</t>
    </r>
  </si>
  <si>
    <t>TV JVC 32 HD LED SI32RF LNES75470- 1 Roku TV</t>
  </si>
  <si>
    <t>TV JVC 32 HD LED SI32RF LNES75470- 2 Roku TV</t>
  </si>
  <si>
    <t>TV JVC 32 HD LED SI32RF LNES75470- 3 Roku TV</t>
  </si>
  <si>
    <t>Mesa de trabajo Acero Inoxidable 110x60x90</t>
  </si>
  <si>
    <t>Silla para comer Gris/Blanco Infanti Plastico</t>
  </si>
  <si>
    <t>Silla secretarial negra con descanzabrazos</t>
  </si>
  <si>
    <t>M25e-2023 -152</t>
  </si>
  <si>
    <t>SECADORA MARCA MABE 22KG</t>
  </si>
  <si>
    <t>M25e-2023 -153</t>
  </si>
  <si>
    <t>LAVADORA MARCA MABE GRIS 21KG</t>
  </si>
  <si>
    <t>M25e-2023 -154</t>
  </si>
  <si>
    <t>ARCHIVERO 4 GAVETAS METALICO BLANCO (216)</t>
  </si>
  <si>
    <t>M25e-2023 -155</t>
  </si>
  <si>
    <t>AIRE ACOND MINI SPLIT 1 TON MARCA MABE 110V. SOLO FRIO. SERIE: MMT12CABWCAMI2</t>
  </si>
  <si>
    <t>M25e-2023 -158</t>
  </si>
  <si>
    <t>M25e-2023 -156</t>
  </si>
  <si>
    <t>secadora electrica kenmore de uso domestico</t>
  </si>
  <si>
    <t>M25e-2023 -157</t>
  </si>
  <si>
    <t>PARRILLA CORIAT ELECTRICA MASTER PREMIUN</t>
  </si>
  <si>
    <t>M25e-2024 -159</t>
  </si>
  <si>
    <t>CALENTADOR DE AGUA MARCA REEM</t>
  </si>
  <si>
    <t>M25e-2024 -160</t>
  </si>
  <si>
    <t>M25e-2024 -161</t>
  </si>
  <si>
    <t>HP PRODESK 600 MONITOR VIEWSONIC TST1514</t>
  </si>
  <si>
    <t>M25e-2024 -162</t>
  </si>
  <si>
    <t>M25e-2024 -163</t>
  </si>
  <si>
    <t>M25e-2024 -164</t>
  </si>
  <si>
    <t>HP PRODESK MONITOR VIEWSONIC TST16432266</t>
  </si>
  <si>
    <t>M25e-2024 -165</t>
  </si>
  <si>
    <t>HP PRODESK 600 MONITOR ACE H233H-B40485</t>
  </si>
  <si>
    <t>M25e-2024 -166</t>
  </si>
  <si>
    <t>HP PRODESK 600 MONITOR DELL CN07N012-641</t>
  </si>
  <si>
    <t>M25e-2024 -167</t>
  </si>
  <si>
    <t>HP PRODESK 600 MONITOR VIEWSONIC TST1520</t>
  </si>
  <si>
    <t>M25e-2024 -168</t>
  </si>
  <si>
    <t>HP PRODESK 600 MONITOR DELL CN0H265R6418</t>
  </si>
  <si>
    <t>M25e-2024 -169</t>
  </si>
  <si>
    <t>HP PRODESK 600 MONITOR VIEWSONIC TST1649</t>
  </si>
  <si>
    <t>M25e-2024 -170</t>
  </si>
  <si>
    <t>HP PRODESK MONITOR LENOVO 60GBMAR1WW</t>
  </si>
  <si>
    <t>M25e-2024 -171</t>
  </si>
  <si>
    <t>M25e-2024 -172</t>
  </si>
  <si>
    <t>M25e-2024 -173</t>
  </si>
  <si>
    <t>M25e-2024 -174</t>
  </si>
  <si>
    <t>M25e-2024 -175</t>
  </si>
  <si>
    <t>M25e-2024 -176</t>
  </si>
  <si>
    <t>AIRE ACONDICIONADO 1TONELADA MIRAGE</t>
  </si>
  <si>
    <t>M25e-2024 -177</t>
  </si>
  <si>
    <t>TRANSPALETA HAND PALLET</t>
  </si>
  <si>
    <t>M25e-2024 -178</t>
  </si>
  <si>
    <t>SISTEMA DIF GUAYMAS</t>
  </si>
  <si>
    <t>12441-0003</t>
  </si>
  <si>
    <t>AIRE ACONDICIONADO 1.5TONELADA MIRAGE</t>
  </si>
  <si>
    <t>12464-0094</t>
  </si>
  <si>
    <t>SILLON EJECUTIVO COLOR NEGRO MARCA JVM</t>
  </si>
  <si>
    <t>12411-0561</t>
  </si>
  <si>
    <t>AIRE ACONDICIONADO 2TONELADA MIRAGE</t>
  </si>
  <si>
    <t>12464-0095</t>
  </si>
  <si>
    <t>GABINETE TAMEX ACERO 183X79X40CMS</t>
  </si>
  <si>
    <t>12411-0562</t>
  </si>
  <si>
    <t>12462-001</t>
  </si>
  <si>
    <t>HIELERA CHICA P/TORTILLAS</t>
  </si>
  <si>
    <t>M25e-2025 -179</t>
  </si>
  <si>
    <t>TERMO IGLOO 5 GAL C/DISPENSADOR</t>
  </si>
  <si>
    <t>M25e-2025 -180</t>
  </si>
  <si>
    <t>DISPENSADOR DE AGUA PURIFICADA FRIA/CALIENTE ELECTRICO GARRAFON 20 LTS</t>
  </si>
  <si>
    <t>M25e-2025 -181</t>
  </si>
  <si>
    <t>TORRE GIGANTE 30 PIEZAS JUEGO DESTREZA</t>
  </si>
  <si>
    <t>M25e-2025 -182</t>
  </si>
  <si>
    <t>Computadora HP Pro 280 G9 - Intel Core i5-13500 - 16GB - 512GB SSD - Windows 11 Pro - A11SNLT</t>
  </si>
  <si>
    <t>M25e-2025 -183</t>
  </si>
  <si>
    <t>GATO DE PATIN PROFECIONAL 3.5 TONS</t>
  </si>
  <si>
    <t>M25e-2025 -184</t>
  </si>
  <si>
    <t>HIELERA GRANDE 150Q</t>
  </si>
  <si>
    <t>M25e-2025 -185</t>
  </si>
  <si>
    <t>GO KARTS SENCILLO (1)</t>
  </si>
  <si>
    <t>M25e-2025 -186</t>
  </si>
  <si>
    <t>GO KARTS SENCILLO (2)</t>
  </si>
  <si>
    <t>M25e-2025 -187</t>
  </si>
  <si>
    <t>GO KARTS DOBLE (1)</t>
  </si>
  <si>
    <t>M25e-2025 -188</t>
  </si>
  <si>
    <t>GO KARTS DOBLE (2)</t>
  </si>
  <si>
    <t>M25e-2025 -189</t>
  </si>
  <si>
    <t>MM SOFA CAMA</t>
  </si>
  <si>
    <t>M25e-2025 -190</t>
  </si>
  <si>
    <t>PERSIANAS PARA SALON DE EVENTOS PARQUE INFANTIL</t>
  </si>
  <si>
    <t>M25e-2025 -191</t>
  </si>
  <si>
    <t>M25e-2025 -192</t>
  </si>
  <si>
    <t>REPIZA DE 240x30 cm Para empotrar en pared.</t>
  </si>
  <si>
    <t>M25e-2025 -193</t>
  </si>
  <si>
    <t>LAVATRASTES CON TINA Y MESA DE 150 cm X 60 cm X 90 cm de altura TINA 60X40X30 cm ACERO INOXIDABLE 430 calibre 18</t>
  </si>
  <si>
    <t>M25e-2025 -194</t>
  </si>
  <si>
    <t>MESA DE TRABAJO PARA COCINA CON ENTREPAÑO DE 60 X 240 X 90 cm . EN INOXIDABLE 430 cal 18</t>
  </si>
  <si>
    <t>M25e-2025 -195</t>
  </si>
  <si>
    <t>M25e-2025 -196</t>
  </si>
  <si>
    <t>DISCO DURO EXTERNO ADATA 4TB(155)</t>
  </si>
  <si>
    <t>M25e-2025 -197</t>
  </si>
  <si>
    <t>FUENTE DE PODER DELL OPTIPLEX 235W</t>
  </si>
  <si>
    <t>M25e-2025 -198</t>
  </si>
  <si>
    <t>MONITOR PLANO 27"</t>
  </si>
  <si>
    <t>M25e-2025 -199</t>
  </si>
  <si>
    <t>Escritorio D-Administrativa</t>
  </si>
  <si>
    <t>Escritorio Color Madera Claro</t>
  </si>
  <si>
    <t>Impresora Hp P1005</t>
  </si>
  <si>
    <t>Aire Acondicionado 1T Mirage Ventana</t>
  </si>
  <si>
    <t>Aire Acondicionado 1 1/2T Mirage Ventana</t>
  </si>
  <si>
    <t>Aire Acondicionado 2T Mirage Ventana</t>
  </si>
  <si>
    <t>Escritorio Od</t>
  </si>
  <si>
    <t>Escritorios Cubierta De Cristal</t>
  </si>
  <si>
    <t>Silla De Visita Color Negro</t>
  </si>
  <si>
    <t>Radio Motorola Modelo 450</t>
  </si>
  <si>
    <t>Extintor Pqs De 6.0 Kgs</t>
  </si>
  <si>
    <t>Archivero 2 Gavetas Chicos</t>
  </si>
  <si>
    <t>Reproductor Dvd Philips Equipo De Sonido</t>
  </si>
  <si>
    <t>Archivero 4 Gavetas</t>
  </si>
  <si>
    <t>Locker 4 Ptas Armable</t>
  </si>
  <si>
    <t>Escritorio Basico</t>
  </si>
  <si>
    <t>Mesa Multiuso</t>
  </si>
  <si>
    <t>Trampolin + Red Cargo Extra</t>
  </si>
  <si>
    <t>Silla Metalica Plegable</t>
  </si>
  <si>
    <t>Computadora Generica Torre Negra</t>
  </si>
  <si>
    <t>Abanico</t>
  </si>
  <si>
    <t>Bocinas De Audio</t>
  </si>
  <si>
    <t>Mobiliario Ludoteca</t>
  </si>
  <si>
    <t>Computadora Acer S/N: Dqsy7Al007526B01 Modelo: Aspirez1-601</t>
  </si>
  <si>
    <t>Buros Y Cabeceras</t>
  </si>
  <si>
    <t>Camara Y Microfono</t>
  </si>
  <si>
    <t>Archivero Madera Para Direccion General</t>
  </si>
  <si>
    <t>Impresora Laser Samsung</t>
  </si>
  <si>
    <t>Maquina Corte De Cabello Wahl All Star Combo</t>
  </si>
  <si>
    <t>Sillas Plegables Life</t>
  </si>
  <si>
    <t>Impresora Hp Laserjet Multifuncional Mfp137</t>
  </si>
  <si>
    <t>EQUIPO MINISPLIT LIFE 12+ 1-TON CLF121T / 12K-230V SOLO FRIO SERIE: CFL121T7032202551-EFL121T7032200070</t>
  </si>
  <si>
    <t>EQUIPO MINISPLIT LIFE 12+ 1-TON CLF121T / 12K-230V SOLO FRIO SERIE: CFL121T7032202017-EFL121T7032200302</t>
  </si>
  <si>
    <t>EQUIPO MINISPLIT LIFE 12+ 1-TON CLF121T / 12K-230V SOLO FRIO SERIE: CFL121T7032202041-EFL121T7032200023</t>
  </si>
  <si>
    <t>EQUIPO MINISPLIT LIFE 12+ 1-TON CLF121T / 12K-230V SOLO FRIO SERIE: CFL121T7032201130-EFL121T7032200242</t>
  </si>
  <si>
    <t>EQUIPO MINISPLIT LIFE 12+ 1-TON CLF121T / 12K-230V SOLO FRIO SERIE: CFL121T7032202568-EFL121T7032200264</t>
  </si>
  <si>
    <t>EQUIPO MINISPLIT LIFE 12+ 1-TON CLF121T / 12K-230V SOLO FRIO SERIE: CFL121T7032202561-EFL121T7032200153</t>
  </si>
  <si>
    <t>EQUIPO MINISPLIT LIFE 12+ 2-TON CHF261R / 24K-230V SOLO FRIO SERIE: CHF261R9052200723-EHF261R9052201078</t>
  </si>
  <si>
    <t>EQUIPO MINISPLIT LIFE 12+ 2-TON CHF261R / 24K-230V SOLO FRIO SERIE: CHF261R9052201090-EHF261R9052200896</t>
  </si>
  <si>
    <t>EQUIPO MINISPLIT LIFE 12+ 2-TON CHF261R / 24K-230V SOLO FRIO SERIE: CHF261R9052200725-EHF261R9052201153</t>
  </si>
  <si>
    <t>EQUIPO MINISPLIT LIFE 12+ 2-TON CHF261R / 24K-230V SOLO FRIO SERIE: CHF261R9052200751-EHF261R9052200743</t>
  </si>
  <si>
    <t>LAVADORA MABE BLANCA MODELO LMA79114SBAK0</t>
  </si>
  <si>
    <t>Sofa Aura Contemporáneo gris 3 personas</t>
  </si>
  <si>
    <t>Litera tubular redonda color chocolate</t>
  </si>
  <si>
    <t>Soporte para pantalla 1</t>
  </si>
  <si>
    <t>Colchon para litera</t>
  </si>
  <si>
    <t>Mesa redonda blanca Fibra de Vidrio</t>
  </si>
  <si>
    <t>Silla de Comedor acojinada metalica</t>
  </si>
  <si>
    <t>PICKUP RAM 2500 CREW CAB SLT 4X4 SERIE 3CBSRBDT1EG138106 BLANCA</t>
  </si>
  <si>
    <t>Montacargas SERIE: AP138MB00726967KOF</t>
  </si>
  <si>
    <t>FABRICACION DE PUERTA DE TAMBOR DE TRIPLAY DE ¼, NATURAL. INCLUYE CHAPA Y BISAGRA MEDIDAS 1.14 Cm X 2.44 Cm</t>
  </si>
  <si>
    <t>PERSIANAS BLACKOU</t>
  </si>
  <si>
    <t>Escritorio para pc madesa alaska 3 cajon</t>
  </si>
  <si>
    <t>Escritorio olimpia cajonera</t>
  </si>
  <si>
    <t>Escritorio estudent escuadra 120x148</t>
  </si>
  <si>
    <t>Archivero Metalico 5 Gavetas</t>
  </si>
  <si>
    <t>Bomba AQUA PAQ AP-50X1127 Color Azul</t>
  </si>
  <si>
    <t>Reloj Checador - Terminal De Huella Lx40Z Sn Br65193961852</t>
  </si>
  <si>
    <t>LAVADORA MABE COLOR GRIS 21 KG</t>
  </si>
  <si>
    <t>LAVADORA AUTOMATICA KENMORE DE USO DOMESTICO</t>
  </si>
  <si>
    <t>Soporte para pantalla 3</t>
  </si>
  <si>
    <t>HP PRODESK MONITOR LENOVO V1BY818</t>
  </si>
  <si>
    <t>HP PRODESK MONITOR VIEWSONIC TST1816A096</t>
  </si>
  <si>
    <t>Computadora All in One Lenovo IdeaCentre AIO 3 24ALC6 Blanco</t>
  </si>
  <si>
    <t xml:space="preserve">Computadora de Escritorio XTREME PC GAMING XTPCR316GBVEGA8MUB - Ryzen 3 3200G </t>
  </si>
  <si>
    <t xml:space="preserve">Impresora Láser Xerox Phaser 3020 </t>
  </si>
  <si>
    <t>CAMINADORA ELECTRICA 2HP</t>
  </si>
  <si>
    <t>AUTO SEMINUEVO  MARCA RAM 700 SLT REGULAR CAB 2023</t>
  </si>
  <si>
    <t>ARCHIVERO VERTICAL METÁLICO DE 4 GAVETAS, MARCA OFIK.</t>
  </si>
  <si>
    <t>Computadora Gamer XTREME PC GAMING CM-05125 - AMD Ryzen 5 5600G</t>
  </si>
  <si>
    <t>M25e-2026 -200</t>
  </si>
  <si>
    <t>M25e-2026 -201</t>
  </si>
  <si>
    <t>M25e-2026 -202</t>
  </si>
  <si>
    <t>M25e-2026 -203</t>
  </si>
  <si>
    <t>M25e-2026 -204</t>
  </si>
  <si>
    <t>M25e-2026 -205</t>
  </si>
  <si>
    <t>M25e-2026 -206</t>
  </si>
  <si>
    <t>M25e-2026 -207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</si>
</sst>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0" fontId="3" fillId="3" borderId="0"/>
    <xf numFmtId="0" fontId="6" fillId="3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Fill="1" applyBorder="1" applyAlignment="1">
      <alignment horizontal="left" vertical="center"/>
    </xf>
    <xf numFmtId="14" fontId="0" fillId="0" borderId="0" xfId="0" applyNumberForma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2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 wrapText="1"/>
    </xf>
    <xf numFmtId="0" fontId="7" fillId="0" borderId="0" xfId="3" applyFont="1" applyFill="1" applyBorder="1" applyAlignment="1">
      <alignment horizontal="left" vertical="center" wrapText="1"/>
    </xf>
    <xf numFmtId="15" fontId="7" fillId="0" borderId="0" xfId="3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/>
    </xf>
    <xf numFmtId="2" fontId="7" fillId="0" borderId="0" xfId="1" applyNumberFormat="1" applyFont="1" applyFill="1" applyBorder="1" applyAlignment="1">
      <alignment horizontal="left" vertical="center" wrapText="1"/>
    </xf>
    <xf numFmtId="2" fontId="0" fillId="0" borderId="0" xfId="4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/>
  </cellXfs>
  <cellStyles count="5">
    <cellStyle name="Millares" xfId="4" builtinId="3"/>
    <cellStyle name="Moneda" xfId="1" builtinId="4"/>
    <cellStyle name="Normal" xfId="0" builtinId="0"/>
    <cellStyle name="Normal 2" xfId="2"/>
    <cellStyle name="Normal_Hoja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LDRETH%20TODOS%20LOS%20DOCUMENTOS%20DE%20ESCRITORIO\TRANSPARENCIA\TRANSPARENCIA%20A&#209;O%202024\TRANSPARENCIA%20IV%20TRIMESTRE%202024\NOE\INFO\LGT_ART70_FXXXIVB_2018-2020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oja1"/>
    </sheetNames>
    <sheetDataSet>
      <sheetData sheetId="0" refreshError="1"/>
      <sheetData sheetId="1" refreshError="1">
        <row r="2">
          <cell r="A2" t="str">
            <v>100 SILLAS BLANCAS DE PLASTICO</v>
          </cell>
          <cell r="B2">
            <v>40663</v>
          </cell>
        </row>
        <row r="3">
          <cell r="A3" t="str">
            <v>16 MESA DE JARDIN DE NIÑOS TRAPEZOIDAL PROLIPROPILENO 90X42-47X50, 16 SILLA JARDIN DE NIÑOS 30X30X30-56 CM RESPALDO Y ASIENTO PROLIPROPILENO</v>
          </cell>
          <cell r="B3">
            <v>41953</v>
          </cell>
        </row>
        <row r="4">
          <cell r="A4" t="str">
            <v>2 TOCADOR, 2 SILLAS DE CORTE, 1 SILLA DE NIÑO, 1 ORGANIZADOR</v>
          </cell>
          <cell r="B4">
            <v>42244</v>
          </cell>
        </row>
        <row r="5">
          <cell r="A5" t="str">
            <v>3 GABINETES 3 TABLE</v>
          </cell>
          <cell r="B5">
            <v>42247</v>
          </cell>
        </row>
        <row r="6">
          <cell r="A6" t="str">
            <v>3 MESAS, 30 SILLAS PLEGABLES BLANCAS</v>
          </cell>
          <cell r="B6">
            <v>42247</v>
          </cell>
        </row>
        <row r="7">
          <cell r="A7" t="str">
            <v xml:space="preserve">ABANICO </v>
          </cell>
          <cell r="B7">
            <v>41876</v>
          </cell>
        </row>
        <row r="8">
          <cell r="A8" t="str">
            <v>ABANICO DE TECHO</v>
          </cell>
          <cell r="B8">
            <v>39231</v>
          </cell>
        </row>
        <row r="9">
          <cell r="A9" t="str">
            <v>ABANICOS DE PEDESTAL MYAIR MODELO MY3315</v>
          </cell>
          <cell r="B9">
            <v>39630</v>
          </cell>
        </row>
        <row r="10">
          <cell r="A10" t="str">
            <v>AIRE ACONDICIONADO</v>
          </cell>
          <cell r="B10">
            <v>41703</v>
          </cell>
        </row>
        <row r="11">
          <cell r="A11" t="str">
            <v>AIRE ACONDICIONADO</v>
          </cell>
          <cell r="B11">
            <v>41723</v>
          </cell>
        </row>
        <row r="12">
          <cell r="A12" t="str">
            <v>AIRE ACONDICIONADO</v>
          </cell>
          <cell r="B12">
            <v>41755</v>
          </cell>
        </row>
        <row r="13">
          <cell r="A13" t="str">
            <v>AIRE ACONDICIONADO</v>
          </cell>
          <cell r="B13">
            <v>41871</v>
          </cell>
        </row>
        <row r="14">
          <cell r="A14" t="str">
            <v>AIRE ACONDICIONADO</v>
          </cell>
          <cell r="B14">
            <v>42219</v>
          </cell>
        </row>
        <row r="15">
          <cell r="A15" t="str">
            <v>AIRE ACONDICIONADO</v>
          </cell>
          <cell r="B15">
            <v>42241</v>
          </cell>
        </row>
        <row r="16">
          <cell r="A16" t="str">
            <v>AIRE ACONDICIONADO</v>
          </cell>
          <cell r="B16">
            <v>42241</v>
          </cell>
        </row>
        <row r="17">
          <cell r="A17" t="str">
            <v>AIRE ACONDICIONADO</v>
          </cell>
          <cell r="B17">
            <v>42297</v>
          </cell>
        </row>
        <row r="18">
          <cell r="A18" t="str">
            <v>AIRE ACONDICIONADO</v>
          </cell>
          <cell r="B18">
            <v>42531</v>
          </cell>
        </row>
        <row r="19">
          <cell r="A19" t="str">
            <v>AIRE ACONDICIONADO</v>
          </cell>
          <cell r="B19">
            <v>42542</v>
          </cell>
        </row>
        <row r="20">
          <cell r="A20" t="str">
            <v xml:space="preserve">AIRE ACONDICIONADO 1 1/2t MIRAGE VENTANA </v>
          </cell>
          <cell r="B20">
            <v>39962</v>
          </cell>
        </row>
        <row r="21">
          <cell r="A21" t="str">
            <v xml:space="preserve">AIRE ACONDICIONADO 1 1/2t MIRAGE VENTANA </v>
          </cell>
          <cell r="B21">
            <v>39962</v>
          </cell>
        </row>
        <row r="22">
          <cell r="A22" t="str">
            <v>AIRE ACONDICIONADO 1 TON MARCA MIRAGE</v>
          </cell>
          <cell r="B22">
            <v>41033</v>
          </cell>
        </row>
        <row r="23">
          <cell r="A23" t="str">
            <v>AIRE ACONDICIONADO 1 TON SAMSUNG MODELO AWD12PKBA 220</v>
          </cell>
          <cell r="B23">
            <v>39630</v>
          </cell>
        </row>
        <row r="24">
          <cell r="A24" t="str">
            <v xml:space="preserve">AIRE ACONDICIONADO 1t MIRAGE VENTANA </v>
          </cell>
          <cell r="B24">
            <v>39962</v>
          </cell>
        </row>
        <row r="25">
          <cell r="A25" t="str">
            <v xml:space="preserve">AIRE ACONDICIONADO 1t MIRAGE VENTANA </v>
          </cell>
          <cell r="B25">
            <v>39962</v>
          </cell>
        </row>
        <row r="26">
          <cell r="A26" t="str">
            <v xml:space="preserve">AIRE ACONDICIONADO 1t MIRAGE VENTANA </v>
          </cell>
          <cell r="B26">
            <v>39962</v>
          </cell>
        </row>
        <row r="27">
          <cell r="A27" t="str">
            <v xml:space="preserve">AIRE ACONDICIONADO 1t MIRAGE VENTANA </v>
          </cell>
          <cell r="B27">
            <v>39962</v>
          </cell>
        </row>
        <row r="28">
          <cell r="A28" t="str">
            <v xml:space="preserve">AIRE ACONDICIONADO 1t MIRAGE VENTANA </v>
          </cell>
          <cell r="B28">
            <v>39962</v>
          </cell>
        </row>
        <row r="29">
          <cell r="A29" t="str">
            <v xml:space="preserve">AIRE ACONDICIONADO 1t MIRAGE VENTANA </v>
          </cell>
          <cell r="B29">
            <v>39962</v>
          </cell>
        </row>
        <row r="30">
          <cell r="A30" t="str">
            <v xml:space="preserve">AIRE ACONDICIONADO 1t MIRAGE VENTANA </v>
          </cell>
          <cell r="B30">
            <v>39962</v>
          </cell>
        </row>
        <row r="31">
          <cell r="A31" t="str">
            <v xml:space="preserve">AIRE ACONDICIONADO 1t MIRAGE VENTANA </v>
          </cell>
          <cell r="B31">
            <v>39962</v>
          </cell>
        </row>
        <row r="32">
          <cell r="A32" t="str">
            <v xml:space="preserve">AIRE ACONDICIONADO 1t MIRAGE VENTANA </v>
          </cell>
          <cell r="B32">
            <v>39962</v>
          </cell>
        </row>
        <row r="33">
          <cell r="A33" t="str">
            <v xml:space="preserve">AIRE ACONDICIONADO 1t MIRAGE VENTANA </v>
          </cell>
          <cell r="B33">
            <v>39962</v>
          </cell>
        </row>
        <row r="34">
          <cell r="A34" t="str">
            <v xml:space="preserve">AIRE ACONDICIONADO 1t MIRAGE VENTANA </v>
          </cell>
          <cell r="B34">
            <v>39962</v>
          </cell>
        </row>
        <row r="35">
          <cell r="A35" t="str">
            <v xml:space="preserve">AIRE ACONDICIONADO 1t MIRAGE VENTANA </v>
          </cell>
          <cell r="B35">
            <v>39962</v>
          </cell>
        </row>
        <row r="36">
          <cell r="A36" t="str">
            <v xml:space="preserve">AIRE ACONDICIONADO 1t MIRAGE VENTANA </v>
          </cell>
          <cell r="B36">
            <v>39962</v>
          </cell>
        </row>
        <row r="37">
          <cell r="A37" t="str">
            <v xml:space="preserve">AIRE ACONDICIONADO 2t MIRAGE VENTANA </v>
          </cell>
          <cell r="B37">
            <v>39962</v>
          </cell>
        </row>
        <row r="38">
          <cell r="A38" t="str">
            <v xml:space="preserve">AIRE ACONDICIONADO 2t MIRAGE VENTANA </v>
          </cell>
          <cell r="B38">
            <v>39962</v>
          </cell>
        </row>
        <row r="39">
          <cell r="A39" t="str">
            <v>AIRE ACONDICIONADO 5 TON</v>
          </cell>
          <cell r="B39">
            <v>40283</v>
          </cell>
        </row>
        <row r="40">
          <cell r="A40" t="str">
            <v>AIRE ACONDICIONADO 5 TON</v>
          </cell>
          <cell r="B40">
            <v>40283</v>
          </cell>
        </row>
        <row r="41">
          <cell r="A41" t="str">
            <v>AIRE ACONDICIONADO 5 TON</v>
          </cell>
          <cell r="B41">
            <v>40283</v>
          </cell>
        </row>
        <row r="42">
          <cell r="A42" t="str">
            <v>AIRE ACONDICIONADO 5 TON</v>
          </cell>
          <cell r="B42">
            <v>40422</v>
          </cell>
        </row>
        <row r="43">
          <cell r="A43" t="str">
            <v>AIRE ACONDICIONADO DE 3/4 DE TON MIRAGE</v>
          </cell>
          <cell r="B43">
            <v>39962</v>
          </cell>
        </row>
        <row r="44">
          <cell r="A44" t="str">
            <v>AIRE ACONDICIONADO MINI-SPLIT DE 1 TON MARCA MIRAGE MODELO SMCC1221X</v>
          </cell>
          <cell r="B44">
            <v>41144</v>
          </cell>
        </row>
        <row r="45">
          <cell r="A45" t="str">
            <v>AIRE ACONDICIONADO MINI-SPLIT DE 1 TON MARCA MIRAGE MODELO SMCC1221X</v>
          </cell>
          <cell r="B45">
            <v>41144</v>
          </cell>
        </row>
        <row r="46">
          <cell r="A46" t="str">
            <v>AIRE ACONDICIONADO MINI-SPLIT DE 1 TON MARCA MIRAGE MODELO SMCC1221X</v>
          </cell>
          <cell r="B46">
            <v>41144</v>
          </cell>
        </row>
        <row r="47">
          <cell r="A47" t="str">
            <v>AIRE ACONDICIONADO MIRAGE</v>
          </cell>
          <cell r="B47">
            <v>42697</v>
          </cell>
        </row>
        <row r="48">
          <cell r="A48" t="str">
            <v xml:space="preserve">AIRE ACONDICIONADO MIRAGE 1 TON </v>
          </cell>
          <cell r="B48">
            <v>42209</v>
          </cell>
        </row>
        <row r="49">
          <cell r="A49" t="str">
            <v>AIRE ACONDICIONADO VENTANA 1TON</v>
          </cell>
          <cell r="B49">
            <v>40422</v>
          </cell>
        </row>
        <row r="50">
          <cell r="A50" t="str">
            <v>AIRE ACONDICIONADO VENTANA 1TON</v>
          </cell>
          <cell r="B50">
            <v>40429</v>
          </cell>
        </row>
        <row r="51">
          <cell r="A51" t="str">
            <v>AIRE ACONDICIONADO VENTANA MIRAGE SERIE MACC242IJ</v>
          </cell>
          <cell r="B51">
            <v>40652</v>
          </cell>
        </row>
        <row r="52">
          <cell r="A52" t="str">
            <v>ANUNCIO-LETRERO CASA HOGAR</v>
          </cell>
          <cell r="B52">
            <v>42200</v>
          </cell>
        </row>
        <row r="53">
          <cell r="A53" t="str">
            <v>ANUNCIO-LETRERO DE CADI</v>
          </cell>
          <cell r="B53">
            <v>42200</v>
          </cell>
        </row>
        <row r="54">
          <cell r="A54" t="str">
            <v xml:space="preserve">ARCHIVERO 2 GAVETAS CHICOS </v>
          </cell>
          <cell r="B54">
            <v>40598</v>
          </cell>
        </row>
        <row r="55">
          <cell r="A55" t="str">
            <v xml:space="preserve">ARCHIVERO 2 GAVETAS CHICOS </v>
          </cell>
          <cell r="B55">
            <v>40598</v>
          </cell>
        </row>
        <row r="56">
          <cell r="A56" t="str">
            <v xml:space="preserve">ARCHIVERO 2 GAVETAS CHICOS </v>
          </cell>
          <cell r="B56">
            <v>40598</v>
          </cell>
        </row>
        <row r="57">
          <cell r="A57" t="str">
            <v xml:space="preserve">ARCHIVERO 2 GAVETAS CHICOS </v>
          </cell>
          <cell r="B57">
            <v>40598</v>
          </cell>
        </row>
        <row r="58">
          <cell r="A58" t="str">
            <v xml:space="preserve">ARCHIVERO 2 GAVETAS CHICOS </v>
          </cell>
          <cell r="B58">
            <v>40598</v>
          </cell>
        </row>
        <row r="59">
          <cell r="A59" t="str">
            <v>ARCHIVERO 2 GAVETAS MADERA VINO</v>
          </cell>
          <cell r="B59">
            <v>42193</v>
          </cell>
        </row>
        <row r="60">
          <cell r="A60" t="str">
            <v>ARCHIVERO 2 GAVETAS MADERA VINO</v>
          </cell>
          <cell r="B60">
            <v>42193</v>
          </cell>
        </row>
        <row r="61">
          <cell r="A61" t="str">
            <v>ARCHIVERO 2 GAVETAS MADERA VINO</v>
          </cell>
          <cell r="B61">
            <v>42193</v>
          </cell>
        </row>
        <row r="62">
          <cell r="A62" t="str">
            <v>ARCHIVERO 2 GAVETAS MADERA VINO</v>
          </cell>
          <cell r="B62">
            <v>42193</v>
          </cell>
        </row>
        <row r="63">
          <cell r="A63" t="str">
            <v>ARCHIVERO 2 GAVETAS MADERA VINO</v>
          </cell>
          <cell r="B63">
            <v>42193</v>
          </cell>
        </row>
        <row r="64">
          <cell r="A64" t="str">
            <v>ARCHIVERO 2 GAVETAS MADERA VINO</v>
          </cell>
          <cell r="B64">
            <v>42193</v>
          </cell>
        </row>
        <row r="65">
          <cell r="A65" t="str">
            <v>ARCHIVERO 2 GAVETAS MADERA VINO</v>
          </cell>
          <cell r="B65">
            <v>42193</v>
          </cell>
        </row>
        <row r="66">
          <cell r="A66" t="str">
            <v>ARCHIVERO 2 GAVETAS MADERA VINO</v>
          </cell>
          <cell r="B66">
            <v>42193</v>
          </cell>
        </row>
        <row r="67">
          <cell r="A67" t="str">
            <v>ARCHIVERO 2 GAVETAS NEGRO</v>
          </cell>
          <cell r="B67">
            <v>41592</v>
          </cell>
        </row>
        <row r="68">
          <cell r="A68" t="str">
            <v xml:space="preserve">ARCHIVERO 4 GAVETAS </v>
          </cell>
          <cell r="B68">
            <v>40757</v>
          </cell>
        </row>
        <row r="69">
          <cell r="A69" t="str">
            <v>ARCHIVERO MADERA  PARA DIRECCION GENERAL</v>
          </cell>
          <cell r="B69">
            <v>42517</v>
          </cell>
        </row>
        <row r="70">
          <cell r="A70" t="str">
            <v>ARCHIVERO METALICO COLO NEGRO MADERA AR/METAL 2 NIVELES</v>
          </cell>
          <cell r="B70">
            <v>39638</v>
          </cell>
        </row>
        <row r="71">
          <cell r="A71" t="str">
            <v>ARCHIVERO METALICO NEGRO CONTABILIDAD (CUQUITA)</v>
          </cell>
          <cell r="B71">
            <v>42642</v>
          </cell>
        </row>
        <row r="72">
          <cell r="A72" t="str">
            <v>ARCHIVERO METALICO NEGRO RH (ANITA)</v>
          </cell>
          <cell r="B72">
            <v>42473</v>
          </cell>
        </row>
        <row r="73">
          <cell r="A73" t="str">
            <v>ARCHIVERO NEGRO 4 GAVETAS SUBPROCURADORA</v>
          </cell>
          <cell r="B73">
            <v>42446</v>
          </cell>
        </row>
        <row r="74">
          <cell r="A74" t="str">
            <v>ARCHIVERO VERTICAL 4 GAVETAS</v>
          </cell>
          <cell r="B74">
            <v>39309</v>
          </cell>
        </row>
        <row r="75">
          <cell r="A75" t="str">
            <v>ARCHIVERO VERTICAL 4 GAVETAS</v>
          </cell>
          <cell r="B75">
            <v>39357</v>
          </cell>
        </row>
        <row r="76">
          <cell r="A76" t="str">
            <v xml:space="preserve">ARCHIVERO VERTICAL 4 GAVETAS </v>
          </cell>
          <cell r="B76">
            <v>39325</v>
          </cell>
        </row>
        <row r="77">
          <cell r="A77" t="str">
            <v>ARMARIO XL</v>
          </cell>
          <cell r="B77">
            <v>42248</v>
          </cell>
        </row>
        <row r="78">
          <cell r="A78" t="str">
            <v>ARMARIO XL PARA LAVANDERIA</v>
          </cell>
          <cell r="B78">
            <v>42193</v>
          </cell>
        </row>
        <row r="79">
          <cell r="A79" t="str">
            <v>ASPIRADORA</v>
          </cell>
          <cell r="B79">
            <v>42473</v>
          </cell>
        </row>
        <row r="80">
          <cell r="A80" t="str">
            <v>ASPIRADORA</v>
          </cell>
          <cell r="B80" t="str">
            <v>10/03/2020</v>
          </cell>
        </row>
        <row r="81">
          <cell r="A81" t="str">
            <v>BALANCIN ROCKER CUADRADO MCA HY MOD 23300</v>
          </cell>
          <cell r="B81">
            <v>41947</v>
          </cell>
        </row>
        <row r="82">
          <cell r="A82" t="str">
            <v>BANCA CONVERTIBLE EN MESA/SILLA C/RESPALDO LIFETIME PRODUCTS</v>
          </cell>
          <cell r="B82">
            <v>42278</v>
          </cell>
        </row>
        <row r="83">
          <cell r="A83" t="str">
            <v>BANCA CONVERTIBLE EN MESA/SILLA C/RESPALDO LIFETIME PRODUCTS</v>
          </cell>
          <cell r="B83">
            <v>42278</v>
          </cell>
        </row>
        <row r="84">
          <cell r="A84" t="str">
            <v>BANCA CONVERTIBLE EN MESA/SILLA C/RESPALDO LIFETIME PRODUCTS</v>
          </cell>
          <cell r="B84">
            <v>42278</v>
          </cell>
        </row>
        <row r="85">
          <cell r="A85" t="str">
            <v>BANCA CONVERTIBLE EN MESA/SILLA C/RESPALDO LIFETIME PRODUCTS</v>
          </cell>
          <cell r="B85">
            <v>42278</v>
          </cell>
        </row>
        <row r="86">
          <cell r="A86" t="str">
            <v>BANCA MARCA MURNOR MOD BMUNR-043</v>
          </cell>
          <cell r="B86">
            <v>41131</v>
          </cell>
        </row>
        <row r="87">
          <cell r="A87" t="str">
            <v>BANCA MARCA MURNOR MOD BMUNR-043</v>
          </cell>
          <cell r="B87">
            <v>41131</v>
          </cell>
        </row>
        <row r="88">
          <cell r="A88" t="str">
            <v>BANCA MARCA MURNOR MOD BMUNR-043</v>
          </cell>
          <cell r="B88">
            <v>41131</v>
          </cell>
        </row>
        <row r="89">
          <cell r="A89" t="str">
            <v>BANCA MARCA MURNOR MOD BMUNR-043</v>
          </cell>
          <cell r="B89">
            <v>41131</v>
          </cell>
        </row>
        <row r="90">
          <cell r="A90" t="str">
            <v>BANCA MARCA MURNOR MOD BMUNR-043</v>
          </cell>
          <cell r="B90">
            <v>41131</v>
          </cell>
        </row>
        <row r="91">
          <cell r="A91" t="str">
            <v>BANCA MARCA MURNOR MOD BMUNR-043</v>
          </cell>
          <cell r="B91">
            <v>41131</v>
          </cell>
        </row>
        <row r="92">
          <cell r="A92" t="str">
            <v>BANCA MARCA MURNOR MOD BMUNR-043</v>
          </cell>
          <cell r="B92">
            <v>41131</v>
          </cell>
        </row>
        <row r="93">
          <cell r="A93" t="str">
            <v>BANCA MARCA MURNOR MOD BMUNR-043</v>
          </cell>
          <cell r="B93">
            <v>41131</v>
          </cell>
        </row>
        <row r="94">
          <cell r="A94" t="str">
            <v>BANCA MARCA MURNOR MOD BMUNR-043</v>
          </cell>
          <cell r="B94">
            <v>41131</v>
          </cell>
        </row>
        <row r="95">
          <cell r="A95" t="str">
            <v>BANCA MARCA MURNOR MOD BMUNR-043</v>
          </cell>
          <cell r="B95">
            <v>41131</v>
          </cell>
        </row>
        <row r="96">
          <cell r="A96" t="str">
            <v>BANCA MARCA MURNOR MOD BMUNR-043</v>
          </cell>
          <cell r="B96">
            <v>41131</v>
          </cell>
        </row>
        <row r="97">
          <cell r="A97" t="str">
            <v>BANCA MARCA MURNOR MOD BMUNR-043</v>
          </cell>
          <cell r="B97">
            <v>41131</v>
          </cell>
        </row>
        <row r="98">
          <cell r="A98" t="str">
            <v>BANCA MARCA MURNOR MOD BMUNR-043</v>
          </cell>
          <cell r="B98">
            <v>41131</v>
          </cell>
        </row>
        <row r="99">
          <cell r="A99" t="str">
            <v>BANCA MARCA MURNOR MOD BMUNR-043</v>
          </cell>
          <cell r="B99">
            <v>41131</v>
          </cell>
        </row>
        <row r="100">
          <cell r="A100" t="str">
            <v>BANCA MARCA MURNOR MOD BMUNR-043</v>
          </cell>
          <cell r="B100">
            <v>41131</v>
          </cell>
        </row>
        <row r="101">
          <cell r="A101" t="str">
            <v>BANCA MARCA MURNOR MOD BMUNR-043</v>
          </cell>
          <cell r="B101">
            <v>41131</v>
          </cell>
        </row>
        <row r="102">
          <cell r="A102" t="str">
            <v>BANCA MARCA MURNOR MOD BMUNR-043</v>
          </cell>
          <cell r="B102">
            <v>41131</v>
          </cell>
        </row>
        <row r="103">
          <cell r="A103" t="str">
            <v>BANCA MARCA MURNOR MOD BMUNR-043</v>
          </cell>
          <cell r="B103">
            <v>41131</v>
          </cell>
        </row>
        <row r="104">
          <cell r="A104" t="str">
            <v>BANCA MARCA MURNOR MOD BMUNR-043</v>
          </cell>
          <cell r="B104">
            <v>41131</v>
          </cell>
        </row>
        <row r="105">
          <cell r="A105" t="str">
            <v>BANCA MARCA MURNOR MOD BMUNR-043</v>
          </cell>
          <cell r="B105">
            <v>41131</v>
          </cell>
        </row>
        <row r="106">
          <cell r="A106" t="str">
            <v>BASCULA C/ESTADIMETRO 160KG MOD. BAME</v>
          </cell>
          <cell r="B106">
            <v>42149</v>
          </cell>
        </row>
        <row r="107">
          <cell r="A107" t="str">
            <v>BASCULA PEDIATRICA 16 KG BAME</v>
          </cell>
          <cell r="B107">
            <v>42149</v>
          </cell>
        </row>
        <row r="108">
          <cell r="A108" t="str">
            <v>BASE PARA ESTUFA 4 PLACAS ELECTRICA</v>
          </cell>
          <cell r="B108">
            <v>42604</v>
          </cell>
        </row>
        <row r="109">
          <cell r="A109" t="str">
            <v>BASE PARA ESTUFA 6 PLACAS ELECTRICA</v>
          </cell>
          <cell r="B109">
            <v>42604</v>
          </cell>
        </row>
        <row r="110">
          <cell r="A110" t="str">
            <v>BICICLETAS BENOTTO R20</v>
          </cell>
          <cell r="B110">
            <v>42247</v>
          </cell>
        </row>
        <row r="111">
          <cell r="A111" t="str">
            <v>BOCINA DE AUDIO GRANDE</v>
          </cell>
          <cell r="B111">
            <v>42402</v>
          </cell>
        </row>
        <row r="112">
          <cell r="A112" t="str">
            <v xml:space="preserve">BOCINAS DE AUDIO </v>
          </cell>
          <cell r="B112">
            <v>41882</v>
          </cell>
        </row>
        <row r="113">
          <cell r="A113" t="str">
            <v>BOILER</v>
          </cell>
          <cell r="B113">
            <v>42209</v>
          </cell>
        </row>
        <row r="114">
          <cell r="A114" t="str">
            <v>BOILER RHEEM MODELO 89UP105</v>
          </cell>
          <cell r="B114">
            <v>40240</v>
          </cell>
        </row>
        <row r="115">
          <cell r="A115" t="str">
            <v>BOMBA</v>
          </cell>
          <cell r="B115">
            <v>42226</v>
          </cell>
        </row>
        <row r="116">
          <cell r="A116" t="str">
            <v>BOMBA CHALLENGER 1 1/2 HP</v>
          </cell>
          <cell r="B116">
            <v>41368</v>
          </cell>
        </row>
        <row r="117">
          <cell r="A117" t="str">
            <v>BOMBA I. EV. 2 HP</v>
          </cell>
          <cell r="B117">
            <v>41422</v>
          </cell>
        </row>
        <row r="118">
          <cell r="A118" t="str">
            <v xml:space="preserve">BUROS Y CABECERAS </v>
          </cell>
          <cell r="B118">
            <v>42194</v>
          </cell>
        </row>
        <row r="119">
          <cell r="A119" t="str">
            <v>CABEZAL MC CH MOD 10 CM2</v>
          </cell>
          <cell r="B119">
            <v>41950</v>
          </cell>
        </row>
        <row r="120">
          <cell r="A120" t="str">
            <v>CABEZAL MC CH MOD 2 CM2</v>
          </cell>
          <cell r="B120">
            <v>41949</v>
          </cell>
        </row>
        <row r="121">
          <cell r="A121" t="str">
            <v>CAFETERA /SILLAS DE VISITA UBR</v>
          </cell>
          <cell r="B121">
            <v>41876</v>
          </cell>
        </row>
        <row r="122">
          <cell r="A122" t="str">
            <v>CAJA FUERTE</v>
          </cell>
          <cell r="B122">
            <v>42247</v>
          </cell>
        </row>
        <row r="123">
          <cell r="A123" t="str">
            <v>CAJA FUERTE</v>
          </cell>
          <cell r="B123">
            <v>42472</v>
          </cell>
        </row>
        <row r="124">
          <cell r="A124" t="str">
            <v>CAMARA BULLET SAXXON Nbfx3802cw</v>
          </cell>
          <cell r="B124">
            <v>42243</v>
          </cell>
        </row>
        <row r="125">
          <cell r="A125" t="str">
            <v>CAMARA BULLET SAXXON Nbfx3802cw</v>
          </cell>
          <cell r="B125">
            <v>42243</v>
          </cell>
        </row>
        <row r="126">
          <cell r="A126" t="str">
            <v>CAMARA BULLET SAXXON Nbfx3802cw</v>
          </cell>
          <cell r="B126">
            <v>42243</v>
          </cell>
        </row>
        <row r="127">
          <cell r="A127" t="str">
            <v>CAMARA BULLET SAXXON Nbfx3802cw</v>
          </cell>
          <cell r="B127">
            <v>42243</v>
          </cell>
        </row>
        <row r="128">
          <cell r="A128" t="str">
            <v>CAMARA BULLET SAXXON Nbfx3802cw</v>
          </cell>
          <cell r="B128">
            <v>42243</v>
          </cell>
        </row>
        <row r="129">
          <cell r="A129" t="str">
            <v>CAMARA BULLET SAXXON Nbfx3802cw</v>
          </cell>
          <cell r="B129">
            <v>42243</v>
          </cell>
        </row>
        <row r="130">
          <cell r="A130" t="str">
            <v>CAMARA BULLET SAXXON Nbfx3802cw</v>
          </cell>
          <cell r="B130">
            <v>42243</v>
          </cell>
        </row>
        <row r="131">
          <cell r="A131" t="str">
            <v>CAMARA BULLET SAXXON Nbfx3802cw</v>
          </cell>
          <cell r="B131">
            <v>42243</v>
          </cell>
        </row>
        <row r="132">
          <cell r="A132" t="str">
            <v>CAMARA BULLET SAXXON Nbfx3802cw</v>
          </cell>
          <cell r="B132">
            <v>42243</v>
          </cell>
        </row>
        <row r="133">
          <cell r="A133" t="str">
            <v>CAMARA BULLET SAXXON Nbfx3802cw</v>
          </cell>
          <cell r="B133">
            <v>42243</v>
          </cell>
        </row>
        <row r="134">
          <cell r="A134" t="str">
            <v>CAMARA BULLET SAXXON Nbfx3802cw</v>
          </cell>
          <cell r="B134">
            <v>42243</v>
          </cell>
        </row>
        <row r="135">
          <cell r="A135" t="str">
            <v>CAMARA BULLET SAXXON Nbfx3802cw</v>
          </cell>
          <cell r="B135">
            <v>42243</v>
          </cell>
        </row>
        <row r="136">
          <cell r="A136" t="str">
            <v>CAMARA DIGITAL</v>
          </cell>
          <cell r="B136">
            <v>41064</v>
          </cell>
        </row>
        <row r="137">
          <cell r="A137" t="str">
            <v>CAMARA DIGITAL</v>
          </cell>
          <cell r="B137">
            <v>41064</v>
          </cell>
        </row>
        <row r="138">
          <cell r="A138" t="str">
            <v xml:space="preserve">CAMARA DIGITAL </v>
          </cell>
          <cell r="B138">
            <v>39153</v>
          </cell>
        </row>
        <row r="139">
          <cell r="A139" t="str">
            <v xml:space="preserve">CAMARA DIGITAL </v>
          </cell>
          <cell r="B139">
            <v>39325</v>
          </cell>
        </row>
        <row r="140">
          <cell r="A140" t="str">
            <v>CAMARA DIGITAL A3400</v>
          </cell>
          <cell r="B140">
            <v>41570</v>
          </cell>
        </row>
        <row r="141">
          <cell r="A141" t="str">
            <v>CAMARA DIGITAL A3400</v>
          </cell>
          <cell r="B141">
            <v>41570</v>
          </cell>
        </row>
        <row r="142">
          <cell r="A142" t="str">
            <v>CAMARA DIGITAL NIKON S2  MEMORIA SD Y ESTUCHE</v>
          </cell>
          <cell r="B142">
            <v>41948</v>
          </cell>
        </row>
        <row r="143">
          <cell r="A143" t="str">
            <v>CAMARA DIGITAL WB200F</v>
          </cell>
          <cell r="B143">
            <v>41570</v>
          </cell>
        </row>
        <row r="144">
          <cell r="A144" t="str">
            <v>CAMARA FOTOGRAFICA MODELO DMC-FS7</v>
          </cell>
          <cell r="B144">
            <v>40296</v>
          </cell>
        </row>
        <row r="145">
          <cell r="A145" t="str">
            <v>CAMARA FOTOGRAFICA PANASONIC LUMIX</v>
          </cell>
          <cell r="B145">
            <v>40290</v>
          </cell>
        </row>
        <row r="146">
          <cell r="A146" t="str">
            <v xml:space="preserve">CAMARA Y MICROFONO </v>
          </cell>
          <cell r="B146">
            <v>42221</v>
          </cell>
        </row>
        <row r="147">
          <cell r="A147" t="str">
            <v>CAMION VOLVO RENAULT (CADI)</v>
          </cell>
          <cell r="B147">
            <v>39524</v>
          </cell>
        </row>
        <row r="148">
          <cell r="A148" t="str">
            <v>CAMPANA</v>
          </cell>
          <cell r="B148">
            <v>42222</v>
          </cell>
        </row>
        <row r="149">
          <cell r="A149" t="str">
            <v>CARGADOR RADIO MOTOROLA MODELO 450</v>
          </cell>
          <cell r="B149">
            <v>40070</v>
          </cell>
        </row>
        <row r="150">
          <cell r="A150" t="str">
            <v>CARGADOR RADIO MOTOROLA MODELO 450</v>
          </cell>
          <cell r="B150">
            <v>40070</v>
          </cell>
        </row>
        <row r="151">
          <cell r="A151" t="str">
            <v>CARPA TOLDO BLANCO</v>
          </cell>
          <cell r="B151">
            <v>42836</v>
          </cell>
        </row>
        <row r="152">
          <cell r="A152" t="str">
            <v>CARRITO MULTI CROMADO 3 REPISAS</v>
          </cell>
          <cell r="B152">
            <v>41486</v>
          </cell>
        </row>
        <row r="153">
          <cell r="A153" t="str">
            <v>CARRO MOVIL MARCA  INTERFERENCIAL MOD 35X35X90 CM</v>
          </cell>
          <cell r="B153">
            <v>41951</v>
          </cell>
        </row>
        <row r="154">
          <cell r="A154" t="str">
            <v>CARRO MOVIL MARCA  INTERFERENCIAL MOD 35X35X90 CM</v>
          </cell>
          <cell r="B154">
            <v>41990</v>
          </cell>
        </row>
        <row r="155">
          <cell r="A155" t="str">
            <v>CASA DE MADERA</v>
          </cell>
          <cell r="B155">
            <v>42193</v>
          </cell>
        </row>
        <row r="156">
          <cell r="A156" t="str">
            <v>CENTRO DE ENTRETENIMIENTO</v>
          </cell>
          <cell r="B156">
            <v>39204</v>
          </cell>
        </row>
        <row r="157">
          <cell r="A157" t="str">
            <v>CENTRO DE JUGAR CON CASITA DE MADERA SOLOWAVE</v>
          </cell>
          <cell r="B157">
            <v>42278</v>
          </cell>
        </row>
        <row r="158">
          <cell r="A158" t="str">
            <v>CIRCUITO CERRADO</v>
          </cell>
          <cell r="B158">
            <v>41156</v>
          </cell>
        </row>
        <row r="159">
          <cell r="A159" t="str">
            <v>CIRCUITO CERRADO (DVR) PARA CAMARAS</v>
          </cell>
          <cell r="B159">
            <v>42039</v>
          </cell>
        </row>
        <row r="160">
          <cell r="A160" t="str">
            <v>CIRCUITO CERRADO CADI</v>
          </cell>
          <cell r="B160">
            <v>42198</v>
          </cell>
        </row>
        <row r="161">
          <cell r="A161" t="str">
            <v>CLASIFICADOR DE PARED HUMO T/O</v>
          </cell>
          <cell r="B161">
            <v>39967</v>
          </cell>
        </row>
        <row r="162">
          <cell r="A162" t="str">
            <v>CLASIFICADOR DE PARED HUMO T/O</v>
          </cell>
          <cell r="B162">
            <v>39967</v>
          </cell>
        </row>
        <row r="163">
          <cell r="A163" t="str">
            <v>CLASIFICADOR DE PARED HUMO T/O</v>
          </cell>
          <cell r="B163">
            <v>39967</v>
          </cell>
        </row>
        <row r="164">
          <cell r="A164" t="str">
            <v>CLASIFICADOR DE PARED HUMO T/O</v>
          </cell>
          <cell r="B164">
            <v>39967</v>
          </cell>
        </row>
        <row r="165">
          <cell r="A165" t="str">
            <v>CLASIFICADOR DE PARED HUMO T/O</v>
          </cell>
          <cell r="B165">
            <v>39967</v>
          </cell>
        </row>
        <row r="166">
          <cell r="A166" t="str">
            <v>COCINETA INTEGRAL DE 1.90 M LINEAL</v>
          </cell>
          <cell r="B166">
            <v>41467</v>
          </cell>
        </row>
        <row r="167">
          <cell r="A167" t="str">
            <v>COLUMPIO PARA SILLAS DE RUEDAS AREA:2.00X2.50M</v>
          </cell>
          <cell r="B167">
            <v>43154</v>
          </cell>
        </row>
        <row r="168">
          <cell r="A168" t="str">
            <v xml:space="preserve">COMPRA LAPTOP </v>
          </cell>
          <cell r="B168">
            <v>42255</v>
          </cell>
        </row>
        <row r="169">
          <cell r="A169" t="str">
            <v>COMPRESERO + ELECTRODOS</v>
          </cell>
          <cell r="B169">
            <v>40350</v>
          </cell>
        </row>
        <row r="170">
          <cell r="A170" t="str">
            <v>COMPRESERO CALIENTE FIJO T54082C</v>
          </cell>
          <cell r="B170" t="str">
            <v>24/03/2021</v>
          </cell>
        </row>
        <row r="171">
          <cell r="A171" t="str">
            <v>COMPRESERO CALIENTE FIJO T54105C</v>
          </cell>
          <cell r="B171" t="str">
            <v>24/03/2021</v>
          </cell>
        </row>
        <row r="172">
          <cell r="A172" t="str">
            <v>COMPRESOR 2.5 HP</v>
          </cell>
          <cell r="B172">
            <v>40660</v>
          </cell>
        </row>
        <row r="173">
          <cell r="A173" t="str">
            <v>COMPUTADORA  ACER S/N: DQSY7AL007526B01 MODELO: Aspirez1-601</v>
          </cell>
          <cell r="B173">
            <v>42044</v>
          </cell>
        </row>
        <row r="174">
          <cell r="A174" t="str">
            <v>COMPUTADORA ACER</v>
          </cell>
          <cell r="B174">
            <v>42123</v>
          </cell>
        </row>
        <row r="175">
          <cell r="A175" t="str">
            <v>COMPUTADORA ACER DIRECCION</v>
          </cell>
          <cell r="B175">
            <v>42076</v>
          </cell>
        </row>
        <row r="176">
          <cell r="A176" t="str">
            <v>COMPUTADORA ALL IN ONE DESKTOP ACER AZ1650</v>
          </cell>
          <cell r="B176">
            <v>41152</v>
          </cell>
        </row>
        <row r="177">
          <cell r="A177" t="str">
            <v>COMPUTADORA ALLINONE DESKTOP ACER C-24-865-ACi5NT</v>
          </cell>
          <cell r="B177" t="str">
            <v>03/06/2019</v>
          </cell>
        </row>
        <row r="178">
          <cell r="A178" t="str">
            <v>COMPUTADORA ALLINONE DESKTOP ACER C-24-865-ACi5NT</v>
          </cell>
          <cell r="B178" t="str">
            <v>03/06/2019</v>
          </cell>
        </row>
        <row r="179">
          <cell r="A179" t="str">
            <v>COMPUTADORA COMPAQ ESCRITORIO INTEL CELERON RAM4GB DD500GB</v>
          </cell>
          <cell r="B179">
            <v>42278</v>
          </cell>
        </row>
        <row r="180">
          <cell r="A180" t="str">
            <v>COMPUTADORA COMPAQ ESCRITORIO INTEL CELERON RAM4GB DD500GB</v>
          </cell>
          <cell r="B180">
            <v>42278</v>
          </cell>
        </row>
        <row r="181">
          <cell r="A181" t="str">
            <v>COMPUTADORA COMPAQ ESCRITORIO INTEL CELERON RAM4GB DD500GB</v>
          </cell>
          <cell r="B181">
            <v>42278</v>
          </cell>
        </row>
        <row r="182">
          <cell r="A182" t="str">
            <v>COMPUTADORA COMPAQ ESCRITORIO INTEL CELERON RAM4GB DD500GB</v>
          </cell>
          <cell r="B182">
            <v>42278</v>
          </cell>
        </row>
        <row r="183">
          <cell r="A183" t="str">
            <v>COMPUTADORA DESKTOP LENOVO C240</v>
          </cell>
          <cell r="B183">
            <v>41733</v>
          </cell>
        </row>
        <row r="184">
          <cell r="A184" t="str">
            <v>COMPUTADORA E IMPRESORA (PEDAGOGIA)</v>
          </cell>
          <cell r="B184">
            <v>42234</v>
          </cell>
        </row>
        <row r="185">
          <cell r="A185" t="str">
            <v>COMPUTADORA GENERICA DIRECCION GENERAL</v>
          </cell>
          <cell r="B185">
            <v>41670</v>
          </cell>
        </row>
        <row r="186">
          <cell r="A186" t="str">
            <v>COMPUTADORA GHIA</v>
          </cell>
          <cell r="B186">
            <v>40725</v>
          </cell>
        </row>
        <row r="187">
          <cell r="A187" t="str">
            <v>COMPUTADORA GHIA</v>
          </cell>
          <cell r="B187">
            <v>40725</v>
          </cell>
        </row>
        <row r="188">
          <cell r="A188" t="str">
            <v>COMPUTADORA GHIA</v>
          </cell>
          <cell r="B188">
            <v>40725</v>
          </cell>
        </row>
        <row r="189">
          <cell r="A189" t="str">
            <v>COMPUTADORA GHIA</v>
          </cell>
          <cell r="B189">
            <v>40725</v>
          </cell>
        </row>
        <row r="190">
          <cell r="A190" t="str">
            <v>COMPUTADORA GHIA</v>
          </cell>
          <cell r="B190">
            <v>40725</v>
          </cell>
        </row>
        <row r="191">
          <cell r="A191" t="str">
            <v>COMPUTADORA RH (SOLO CPU)</v>
          </cell>
          <cell r="B191">
            <v>42173</v>
          </cell>
        </row>
        <row r="192">
          <cell r="A192" t="str">
            <v>CONMUTADOR PANASONIC 8 EXTENSIONES</v>
          </cell>
          <cell r="B192">
            <v>42221</v>
          </cell>
        </row>
        <row r="193">
          <cell r="A193" t="str">
            <v xml:space="preserve">CONMUTADOR TELEFONICO PANASONIC </v>
          </cell>
          <cell r="B193">
            <v>39296</v>
          </cell>
        </row>
        <row r="194">
          <cell r="A194" t="str">
            <v>CONTENEDOR DE BASURA</v>
          </cell>
          <cell r="B194">
            <v>42445</v>
          </cell>
        </row>
        <row r="195">
          <cell r="A195" t="str">
            <v>COPIADORA</v>
          </cell>
          <cell r="B195">
            <v>40941</v>
          </cell>
        </row>
        <row r="196">
          <cell r="A196" t="str">
            <v>COPIADORA SHARP 2041</v>
          </cell>
          <cell r="B196">
            <v>39364</v>
          </cell>
        </row>
        <row r="197">
          <cell r="A197" t="str">
            <v>CORRALITO, ASIENTO PARA CARRO, PATINETA</v>
          </cell>
          <cell r="B197">
            <v>42247</v>
          </cell>
        </row>
        <row r="198">
          <cell r="A198" t="str">
            <v>CPU GHIA ATOM D425 1.8GHZ 2GB RAM 500 DD DVD+RW Y MONITOR ACER 17" V173DJB</v>
          </cell>
          <cell r="B198">
            <v>41131</v>
          </cell>
        </row>
        <row r="199">
          <cell r="A199" t="str">
            <v>CPU GHIA ATOM D425 1.8GHZ 2GB RAM 500 DD DVD+RW Y MONITOR ACER 17" V173DJB</v>
          </cell>
          <cell r="B199">
            <v>41131</v>
          </cell>
        </row>
        <row r="200">
          <cell r="A200" t="str">
            <v>CPU GHIA ATOM D425 1.8GHZ 2GB RAM 500 DD DVD+RW Y MONITOR ACER 17" V173DJB</v>
          </cell>
          <cell r="B200">
            <v>41131</v>
          </cell>
        </row>
        <row r="201">
          <cell r="A201" t="str">
            <v xml:space="preserve">CPU GHIA ATOM D425 1.8GHZ 2GB RAM 500 DD DVD+RW Y MONITOR ACER 17" V173DJB </v>
          </cell>
          <cell r="B201">
            <v>41131</v>
          </cell>
        </row>
        <row r="202">
          <cell r="A202" t="str">
            <v>CPU GHIA INTEL CELERON,E3400 2.60 GHZ, M-RAM 2 GB, 32 BITS COLOR NEGRO</v>
          </cell>
          <cell r="B202">
            <v>40941</v>
          </cell>
        </row>
        <row r="203">
          <cell r="A203" t="str">
            <v>CPU GHIA INTEL CELERON,E3400 2.60 GHZ, M-RAM 2 GB, 32 BITS COLOR NEGRO</v>
          </cell>
          <cell r="B203">
            <v>40941</v>
          </cell>
        </row>
        <row r="204">
          <cell r="A204" t="str">
            <v>CPU GHIA INTEL CELERON,E3400 2.60 GHZ, M-RAM 2 GB, 32 BITS COLOR NEGRO</v>
          </cell>
          <cell r="B204">
            <v>40941</v>
          </cell>
        </row>
        <row r="205">
          <cell r="A205" t="str">
            <v>CPU GHIA INTEL CELERON,E3400 2.60 GHZ, M-RAM 2 GB, 32 BITS COLOR NEGRO</v>
          </cell>
          <cell r="B205">
            <v>40941</v>
          </cell>
        </row>
        <row r="206">
          <cell r="A206" t="str">
            <v>CPU GHIA INTEL CELERON,E3400 2.60 GHZ, M-RAM 2 GB, 32 BITS COLOR NEGRO</v>
          </cell>
          <cell r="B206">
            <v>40941</v>
          </cell>
        </row>
        <row r="207">
          <cell r="A207" t="str">
            <v>CPU LENOVO</v>
          </cell>
          <cell r="B207">
            <v>40448</v>
          </cell>
        </row>
        <row r="208">
          <cell r="A208" t="str">
            <v>CPU PENTIUM DUAL G2010 4 GB RAM 500 D.D. DVD-RW SATA</v>
          </cell>
          <cell r="B208">
            <v>41410</v>
          </cell>
        </row>
        <row r="209">
          <cell r="A209" t="str">
            <v>CREDENZA DE MADERA DE 160 X 50 .75</v>
          </cell>
          <cell r="B209">
            <v>41501</v>
          </cell>
        </row>
        <row r="210">
          <cell r="A210" t="str">
            <v>CUNA CON COLCHON</v>
          </cell>
          <cell r="B210">
            <v>41253</v>
          </cell>
        </row>
        <row r="211">
          <cell r="A211" t="str">
            <v>CUNA CON COLCHON</v>
          </cell>
          <cell r="B211">
            <v>41253</v>
          </cell>
        </row>
        <row r="212">
          <cell r="A212" t="str">
            <v>CUNA CON COLCHON</v>
          </cell>
          <cell r="B212">
            <v>41253</v>
          </cell>
        </row>
        <row r="213">
          <cell r="A213" t="str">
            <v>CUNA CON COLCHON</v>
          </cell>
          <cell r="B213">
            <v>41253</v>
          </cell>
        </row>
        <row r="214">
          <cell r="A214" t="str">
            <v>CUNA CON COLCHON</v>
          </cell>
          <cell r="B214">
            <v>41253</v>
          </cell>
        </row>
        <row r="215">
          <cell r="A215" t="str">
            <v>CUNA CON COLCHON</v>
          </cell>
          <cell r="B215">
            <v>41253</v>
          </cell>
        </row>
        <row r="216">
          <cell r="A216" t="str">
            <v>CUNA CON COLCHON</v>
          </cell>
          <cell r="B216">
            <v>41253</v>
          </cell>
        </row>
        <row r="217">
          <cell r="A217" t="str">
            <v>CUNA CON COLCHON</v>
          </cell>
          <cell r="B217">
            <v>41253</v>
          </cell>
        </row>
        <row r="218">
          <cell r="A218" t="str">
            <v>DETECTORES DE HUMO</v>
          </cell>
          <cell r="B218">
            <v>40198</v>
          </cell>
        </row>
        <row r="219">
          <cell r="A219" t="str">
            <v>DETECTORES DE HUMO</v>
          </cell>
          <cell r="B219">
            <v>40198</v>
          </cell>
        </row>
        <row r="220">
          <cell r="A220" t="str">
            <v>DETECTORES DE HUMO</v>
          </cell>
          <cell r="B220">
            <v>40198</v>
          </cell>
        </row>
        <row r="221">
          <cell r="A221" t="str">
            <v>DETECTORES DE HUMO</v>
          </cell>
          <cell r="B221">
            <v>40198</v>
          </cell>
        </row>
        <row r="222">
          <cell r="A222" t="str">
            <v>DETECTORES DE HUMO</v>
          </cell>
          <cell r="B222">
            <v>40198</v>
          </cell>
        </row>
        <row r="223">
          <cell r="A223" t="str">
            <v>DETECTORES DE HUMO</v>
          </cell>
          <cell r="B223">
            <v>40198</v>
          </cell>
        </row>
        <row r="224">
          <cell r="A224" t="str">
            <v>DETECTORES DE HUMO</v>
          </cell>
          <cell r="B224">
            <v>40198</v>
          </cell>
        </row>
        <row r="225">
          <cell r="A225" t="str">
            <v>DETECTORES DE HUMO</v>
          </cell>
          <cell r="B225">
            <v>40198</v>
          </cell>
        </row>
        <row r="226">
          <cell r="A226" t="str">
            <v>DETECTORES DE HUMO</v>
          </cell>
          <cell r="B226">
            <v>40785</v>
          </cell>
        </row>
        <row r="227">
          <cell r="A227" t="str">
            <v>DISPENSADOR</v>
          </cell>
          <cell r="B227">
            <v>42234</v>
          </cell>
        </row>
        <row r="228">
          <cell r="A228" t="str">
            <v>DISPENSADOR DE AGUA</v>
          </cell>
          <cell r="B228">
            <v>42193</v>
          </cell>
        </row>
        <row r="229">
          <cell r="A229" t="str">
            <v>DISPENSADOR DE AGUA</v>
          </cell>
          <cell r="B229">
            <v>42542</v>
          </cell>
        </row>
        <row r="230">
          <cell r="A230" t="str">
            <v>EDIFICIO DEL CENTRO DE CAPACITACION DE LA MUJER</v>
          </cell>
          <cell r="B230">
            <v>42795</v>
          </cell>
        </row>
        <row r="231">
          <cell r="A231" t="str">
            <v>ENFRIADOR DE AGUA</v>
          </cell>
          <cell r="B231">
            <v>40732</v>
          </cell>
        </row>
        <row r="232">
          <cell r="A232" t="str">
            <v>ENMICADORA MARCA GBC HEATSEAL H210</v>
          </cell>
          <cell r="B232">
            <v>40260</v>
          </cell>
        </row>
        <row r="233">
          <cell r="A233" t="str">
            <v>EQUIPO DAHUA DVR5216A  CCTV</v>
          </cell>
          <cell r="B233">
            <v>42243</v>
          </cell>
        </row>
        <row r="234">
          <cell r="A234" t="str">
            <v>EQUIPO DE COMUNICACIÓN NEXTEL</v>
          </cell>
          <cell r="B234">
            <v>40087</v>
          </cell>
        </row>
        <row r="235">
          <cell r="A235" t="str">
            <v>EQUIPO DE COMUNICACIÓN NEXTEL</v>
          </cell>
          <cell r="B235">
            <v>40665</v>
          </cell>
        </row>
        <row r="236">
          <cell r="A236" t="str">
            <v>EQUIPO DE COMUNICACIÓN NEXTEL</v>
          </cell>
          <cell r="B236">
            <v>40689</v>
          </cell>
        </row>
        <row r="237">
          <cell r="A237" t="str">
            <v>EQUIPO DE DIAGNOSTICO WelchAllyn con estuche</v>
          </cell>
          <cell r="B237">
            <v>39498</v>
          </cell>
        </row>
        <row r="238">
          <cell r="A238" t="str">
            <v>EQUIPO DE VIDEOVIGILANCIA DVR DAHUA C/DD SEAGATE DE 4 TB</v>
          </cell>
          <cell r="B238">
            <v>43173</v>
          </cell>
        </row>
        <row r="239">
          <cell r="A239" t="str">
            <v xml:space="preserve">EQUIPO GPS PARA AUTO </v>
          </cell>
          <cell r="B239">
            <v>42018</v>
          </cell>
        </row>
        <row r="240">
          <cell r="A240" t="str">
            <v xml:space="preserve">EQUIPO GPS PARA AUTO </v>
          </cell>
          <cell r="B240">
            <v>42066</v>
          </cell>
        </row>
        <row r="241">
          <cell r="A241" t="str">
            <v xml:space="preserve">EQUIPO GPS PARA AUTO </v>
          </cell>
          <cell r="B241">
            <v>42188</v>
          </cell>
        </row>
        <row r="242">
          <cell r="A242" t="str">
            <v xml:space="preserve">EQUIPO GPS PARA AUTO </v>
          </cell>
          <cell r="B242">
            <v>42188</v>
          </cell>
        </row>
        <row r="243">
          <cell r="A243" t="str">
            <v xml:space="preserve">EQUIPO GPS PARA AUTO </v>
          </cell>
          <cell r="B243">
            <v>42188</v>
          </cell>
        </row>
        <row r="244">
          <cell r="A244" t="str">
            <v>EQUIPO HIDROCEL BOMBA</v>
          </cell>
          <cell r="B244">
            <v>41548</v>
          </cell>
        </row>
        <row r="245">
          <cell r="A245" t="str">
            <v>EQUIPO MINI SPLIT TITANIUM 2 2-TON 220V</v>
          </cell>
          <cell r="B245">
            <v>42086</v>
          </cell>
        </row>
        <row r="246">
          <cell r="A246" t="str">
            <v>EQUIPO MINISPLIT 1 TON MARCA MIRAGE MODELO ABSOLUT X</v>
          </cell>
          <cell r="B246">
            <v>41459</v>
          </cell>
        </row>
        <row r="247">
          <cell r="A247" t="str">
            <v>EQUIPO MINISPLIT 2 TON MARCA MIRAGE MODELO ABSOLUT X</v>
          </cell>
          <cell r="B247">
            <v>41521</v>
          </cell>
        </row>
        <row r="248">
          <cell r="A248" t="str">
            <v>EQUIPO MINISPLIT 2 TON MARCA MIRAGE MODELO ABSOLUT X</v>
          </cell>
          <cell r="B248">
            <v>41529</v>
          </cell>
        </row>
        <row r="249">
          <cell r="A249" t="str">
            <v>EQUIPO TELEFONIA MOVIL</v>
          </cell>
          <cell r="B249">
            <v>41649</v>
          </cell>
        </row>
        <row r="250">
          <cell r="A250" t="str">
            <v>ESCALERA</v>
          </cell>
          <cell r="B250">
            <v>40380</v>
          </cell>
        </row>
        <row r="251">
          <cell r="A251" t="str">
            <v>ESCALERA DIF</v>
          </cell>
          <cell r="B251">
            <v>39255</v>
          </cell>
        </row>
        <row r="252">
          <cell r="A252" t="str">
            <v>ESCALERA GIGANTE 90X65X60CM M-2019</v>
          </cell>
          <cell r="B252">
            <v>41945</v>
          </cell>
        </row>
        <row r="253">
          <cell r="A253" t="str">
            <v>ESCALERA VERTICAL DE ALUMINIO</v>
          </cell>
          <cell r="B253">
            <v>39416</v>
          </cell>
        </row>
        <row r="254">
          <cell r="A254" t="str">
            <v>ESCRITORIO  D-ADMINISTRATIVA</v>
          </cell>
          <cell r="B254">
            <v>39153</v>
          </cell>
        </row>
        <row r="255">
          <cell r="A255" t="str">
            <v xml:space="preserve">ESCRITORIO BASICO </v>
          </cell>
          <cell r="B255">
            <v>41149</v>
          </cell>
        </row>
        <row r="256">
          <cell r="A256" t="str">
            <v xml:space="preserve">ESCRITORIO COLOR MADERA CLARO </v>
          </cell>
          <cell r="B256">
            <v>39325</v>
          </cell>
        </row>
        <row r="257">
          <cell r="A257" t="str">
            <v>ESCRITORIO DE MADERA EN MELALINA</v>
          </cell>
          <cell r="B257">
            <v>42289</v>
          </cell>
        </row>
        <row r="258">
          <cell r="A258" t="str">
            <v>ESCRITORIO EJECUTIVO DOBLE CAJONERA DE 1.60X70</v>
          </cell>
          <cell r="B258">
            <v>39991</v>
          </cell>
        </row>
        <row r="259">
          <cell r="A259" t="str">
            <v xml:space="preserve">ESCRITORIO OD </v>
          </cell>
          <cell r="B259">
            <v>39967</v>
          </cell>
        </row>
        <row r="260">
          <cell r="A260" t="str">
            <v xml:space="preserve">ESCRITORIO OD </v>
          </cell>
          <cell r="B260">
            <v>39967</v>
          </cell>
        </row>
        <row r="261">
          <cell r="A261" t="str">
            <v xml:space="preserve">ESCRITORIO OD </v>
          </cell>
          <cell r="B261">
            <v>39967</v>
          </cell>
        </row>
        <row r="262">
          <cell r="A262" t="str">
            <v xml:space="preserve">ESCRITORIO OD </v>
          </cell>
          <cell r="B262">
            <v>39967</v>
          </cell>
        </row>
        <row r="263">
          <cell r="A263" t="str">
            <v xml:space="preserve">ESCRITORIO OD </v>
          </cell>
          <cell r="B263">
            <v>39967</v>
          </cell>
        </row>
        <row r="264">
          <cell r="A264" t="str">
            <v xml:space="preserve">ESCRITORIO OD </v>
          </cell>
          <cell r="B264">
            <v>39967</v>
          </cell>
        </row>
        <row r="265">
          <cell r="A265" t="str">
            <v>ESCRITORIO SECRETARIAL 60X120 CON 2 GAVETAS CAOBA NEGRO</v>
          </cell>
          <cell r="B265">
            <v>42178</v>
          </cell>
        </row>
        <row r="266">
          <cell r="A266" t="str">
            <v>ESCRITORIO SECRETARIAL 60X120 CON 2 GAVETAS CAOBA NEGRO</v>
          </cell>
          <cell r="B266">
            <v>42178</v>
          </cell>
        </row>
        <row r="267">
          <cell r="A267" t="str">
            <v>ESCRITORIO SECRETARIAL 60X120 CON 2 GAVETAS CAOBA NEGRO</v>
          </cell>
          <cell r="B267">
            <v>42178</v>
          </cell>
        </row>
        <row r="268">
          <cell r="A268" t="str">
            <v>ESCRITORIO SECRETARIAL 60X120 CON 2 GAVETAS CAOBA NEGRO</v>
          </cell>
          <cell r="B268">
            <v>42178</v>
          </cell>
        </row>
        <row r="269">
          <cell r="A269" t="str">
            <v>ESCRITORIO SECRETARIAL 60X120 CON 2 GAVETAS CAOBA NEGRO</v>
          </cell>
          <cell r="B269">
            <v>42178</v>
          </cell>
        </row>
        <row r="270">
          <cell r="A270" t="str">
            <v>ESCRITORIO SECRETARIAL 60X120 CON 2 GAVETAS CAOBA NEGRO</v>
          </cell>
          <cell r="B270">
            <v>42178</v>
          </cell>
        </row>
        <row r="271">
          <cell r="A271" t="str">
            <v>ESCRITORIO SECRETARIAL 60X120 CON 2 GAVETAS CAOBA NEGRO</v>
          </cell>
          <cell r="B271">
            <v>42193</v>
          </cell>
        </row>
        <row r="272">
          <cell r="A272" t="str">
            <v>ESCRITORIO SECRETARIAL DE 1.40X.60 COLOR WANGLE</v>
          </cell>
          <cell r="B272">
            <v>39991</v>
          </cell>
        </row>
        <row r="273">
          <cell r="A273" t="str">
            <v>ESCRITORIO SEMI EJECUTIVO MEDIDAS DE 1.50X70 COLOR WANGLE</v>
          </cell>
          <cell r="B273">
            <v>39991</v>
          </cell>
        </row>
        <row r="274">
          <cell r="A274" t="str">
            <v>ESCRITORIO TIPO GRAPA</v>
          </cell>
          <cell r="B274">
            <v>42157</v>
          </cell>
        </row>
        <row r="275">
          <cell r="A275" t="str">
            <v>ESCRITORIO TIPO GRAPA</v>
          </cell>
          <cell r="B275">
            <v>42157</v>
          </cell>
        </row>
        <row r="276">
          <cell r="A276" t="str">
            <v xml:space="preserve">ESCRITORIOS CUBIERTA DE CRISTAL </v>
          </cell>
          <cell r="B276">
            <v>39979</v>
          </cell>
        </row>
        <row r="277">
          <cell r="A277" t="str">
            <v xml:space="preserve">ESCRITORIOS CUBIERTA DE CRISTAL </v>
          </cell>
          <cell r="B277">
            <v>39979</v>
          </cell>
        </row>
        <row r="278">
          <cell r="A278" t="str">
            <v xml:space="preserve">ESCRITORIOS CUBIERTA DE CRISTAL </v>
          </cell>
          <cell r="B278">
            <v>39979</v>
          </cell>
        </row>
        <row r="279">
          <cell r="A279" t="str">
            <v xml:space="preserve">ESCRITORIOS CUBIERTA DE CRISTAL </v>
          </cell>
          <cell r="B279">
            <v>39979</v>
          </cell>
        </row>
        <row r="280">
          <cell r="A280" t="str">
            <v xml:space="preserve">ESCRITORIOS CUBIERTA DE CRISTAL </v>
          </cell>
          <cell r="B280">
            <v>39979</v>
          </cell>
        </row>
        <row r="281">
          <cell r="A281" t="str">
            <v>ESCRITORIOS EJECUTIVOS 1.40X60 CON LATERAL COLOR VINO/NEGRO</v>
          </cell>
          <cell r="B281">
            <v>41458</v>
          </cell>
        </row>
        <row r="282">
          <cell r="A282" t="str">
            <v>ESCRITORIOS EJECUTIVOS 1.40X60 CON LATERAL COLOR VINO/NEGRO</v>
          </cell>
          <cell r="B282">
            <v>41458</v>
          </cell>
        </row>
        <row r="283">
          <cell r="A283" t="str">
            <v>ESCRITORIOS EJECUTIVOS 1.40X60 CON LATERAL COLOR VINO/NEGRO</v>
          </cell>
          <cell r="B283">
            <v>41458</v>
          </cell>
        </row>
        <row r="284">
          <cell r="A284" t="str">
            <v>ESCRITORIOS PARA BIBLIOTECA</v>
          </cell>
          <cell r="B284">
            <v>42082</v>
          </cell>
        </row>
        <row r="285">
          <cell r="A285" t="str">
            <v>ESCRITORIOS PARA BIBLIOTECA</v>
          </cell>
          <cell r="B285">
            <v>42083</v>
          </cell>
        </row>
        <row r="286">
          <cell r="A286" t="str">
            <v>ESCRTORIO BASICO QUATTRA</v>
          </cell>
          <cell r="B286">
            <v>39967</v>
          </cell>
        </row>
        <row r="287">
          <cell r="A287" t="str">
            <v>ESMERILADORA</v>
          </cell>
          <cell r="B287">
            <v>40534</v>
          </cell>
        </row>
        <row r="288">
          <cell r="A288" t="str">
            <v>ESMERILADORA</v>
          </cell>
          <cell r="B288">
            <v>40681</v>
          </cell>
        </row>
        <row r="289">
          <cell r="A289" t="str">
            <v>ESMERILADORA ANGULAR MAKITA 4.5 9557HN</v>
          </cell>
          <cell r="B289" t="str">
            <v>06/04/2021</v>
          </cell>
        </row>
        <row r="290">
          <cell r="A290" t="str">
            <v>ESTANTE 5N CROMADO 40</v>
          </cell>
          <cell r="B290">
            <v>42193</v>
          </cell>
        </row>
        <row r="291">
          <cell r="A291" t="str">
            <v>ESTANTE CROMADO PARA LUDOTECA</v>
          </cell>
          <cell r="B291">
            <v>42076</v>
          </cell>
        </row>
        <row r="292">
          <cell r="A292" t="str">
            <v>ESTANTE CROMADO PARA LUDOTECA</v>
          </cell>
          <cell r="B292">
            <v>42076</v>
          </cell>
        </row>
        <row r="293">
          <cell r="A293" t="str">
            <v>ESTANTE CROMADO PARA LUDOTECA</v>
          </cell>
          <cell r="B293">
            <v>42076</v>
          </cell>
        </row>
        <row r="294">
          <cell r="A294" t="str">
            <v>ESTANTE CROMADO PARA LUDOTECA</v>
          </cell>
          <cell r="B294">
            <v>42076</v>
          </cell>
        </row>
        <row r="295">
          <cell r="A295" t="str">
            <v>ESTANTES CROMADOS 4N</v>
          </cell>
          <cell r="B295">
            <v>42137</v>
          </cell>
        </row>
        <row r="296">
          <cell r="A296" t="str">
            <v>ESTANTES CROMADOS 4N</v>
          </cell>
          <cell r="B296">
            <v>42137</v>
          </cell>
        </row>
        <row r="297">
          <cell r="A297" t="str">
            <v>ESTANTES CROMADOS 4N</v>
          </cell>
          <cell r="B297">
            <v>42137</v>
          </cell>
        </row>
        <row r="298">
          <cell r="A298" t="str">
            <v>ESTANTES CROMADOS 4N</v>
          </cell>
          <cell r="B298">
            <v>42137</v>
          </cell>
        </row>
        <row r="299">
          <cell r="A299" t="str">
            <v xml:space="preserve">ESTEREO PIONNER MP3 CON BOCINAS </v>
          </cell>
          <cell r="B299">
            <v>39273</v>
          </cell>
        </row>
        <row r="300">
          <cell r="A300" t="str">
            <v>ESTIMULACION TEMPRANA</v>
          </cell>
          <cell r="B300">
            <v>41936</v>
          </cell>
        </row>
        <row r="301">
          <cell r="A301" t="str">
            <v>EXINTORES DE COMEDOR</v>
          </cell>
          <cell r="B301">
            <v>42171</v>
          </cell>
        </row>
        <row r="302">
          <cell r="A302" t="str">
            <v>EXTINTOR</v>
          </cell>
          <cell r="B302">
            <v>42644</v>
          </cell>
        </row>
        <row r="303">
          <cell r="A303" t="str">
            <v>EXTINTOR COLOR ROJO CO2 DE 2.5 KG</v>
          </cell>
          <cell r="B303">
            <v>41353</v>
          </cell>
        </row>
        <row r="304">
          <cell r="A304" t="str">
            <v>EXTINTOR COLOR ROJO CO2 DE 2.5 KG</v>
          </cell>
          <cell r="B304">
            <v>41353</v>
          </cell>
        </row>
        <row r="305">
          <cell r="A305" t="str">
            <v>EXTINTOR COLOR ROJO CO2 DE 2.5 KG</v>
          </cell>
          <cell r="B305">
            <v>41353</v>
          </cell>
        </row>
        <row r="306">
          <cell r="A306" t="str">
            <v>EXTINTOR COLOR ROJO CO2 DE 2.5 KG</v>
          </cell>
          <cell r="B306">
            <v>41353</v>
          </cell>
        </row>
        <row r="307">
          <cell r="A307" t="str">
            <v>EXTINTOR COLOR ROJO CO2 DE 2.5 KG</v>
          </cell>
          <cell r="B307">
            <v>41353</v>
          </cell>
        </row>
        <row r="308">
          <cell r="A308" t="str">
            <v>EXTINTOR COLOR ROJO CO2 DE 2.5 KG</v>
          </cell>
          <cell r="B308">
            <v>41353</v>
          </cell>
        </row>
        <row r="309">
          <cell r="A309" t="str">
            <v>EXTINTOR COLOR ROJO CO2 DE 2.5 KG</v>
          </cell>
          <cell r="B309">
            <v>41353</v>
          </cell>
        </row>
        <row r="310">
          <cell r="A310" t="str">
            <v>EXTINTOR COLOR ROJO CO2 DE 2.5 KG</v>
          </cell>
          <cell r="B310">
            <v>41353</v>
          </cell>
        </row>
        <row r="311">
          <cell r="A311" t="str">
            <v xml:space="preserve">EXTINTOR PQS DE 6.0 KGS </v>
          </cell>
          <cell r="B311">
            <v>40162</v>
          </cell>
        </row>
        <row r="312">
          <cell r="A312" t="str">
            <v xml:space="preserve">EXTINTOR PQS DE 6.0 KGS </v>
          </cell>
          <cell r="B312">
            <v>40162</v>
          </cell>
        </row>
        <row r="313">
          <cell r="A313" t="str">
            <v xml:space="preserve">EXTINTOR PQS DE 6.0 KGS </v>
          </cell>
          <cell r="B313">
            <v>40162</v>
          </cell>
        </row>
        <row r="314">
          <cell r="A314" t="str">
            <v xml:space="preserve">EXTINTOR PQS DE 6.0 KGS </v>
          </cell>
          <cell r="B314">
            <v>40162</v>
          </cell>
        </row>
        <row r="315">
          <cell r="A315" t="str">
            <v xml:space="preserve">EXTINTOR PQS DE 6.0 KGS </v>
          </cell>
          <cell r="B315">
            <v>40162</v>
          </cell>
        </row>
        <row r="316">
          <cell r="A316" t="str">
            <v xml:space="preserve">EXTINTOR PQS DE 6.0 KGS </v>
          </cell>
          <cell r="B316">
            <v>40162</v>
          </cell>
        </row>
        <row r="317">
          <cell r="A317" t="str">
            <v xml:space="preserve">EXTINTOR PQS DE 6.0 KGS </v>
          </cell>
          <cell r="B317">
            <v>40162</v>
          </cell>
        </row>
        <row r="318">
          <cell r="A318" t="str">
            <v xml:space="preserve">EXTINTOR PQS DE 6.0 KGS </v>
          </cell>
          <cell r="B318">
            <v>40162</v>
          </cell>
        </row>
        <row r="319">
          <cell r="A319" t="str">
            <v xml:space="preserve">EXTINTOR PQS DE 6.0 KGS </v>
          </cell>
          <cell r="B319">
            <v>40162</v>
          </cell>
        </row>
        <row r="320">
          <cell r="A320" t="str">
            <v xml:space="preserve">EXTINTOR PQS DE 6.0 KGS </v>
          </cell>
          <cell r="B320">
            <v>40162</v>
          </cell>
        </row>
        <row r="321">
          <cell r="A321" t="str">
            <v xml:space="preserve">EXTINTOR PQS DE 6.0 KGS </v>
          </cell>
          <cell r="B321">
            <v>40162</v>
          </cell>
        </row>
        <row r="322">
          <cell r="A322" t="str">
            <v xml:space="preserve">EXTINTOR PQS DE 6.0 KGS </v>
          </cell>
          <cell r="B322">
            <v>40162</v>
          </cell>
        </row>
        <row r="323">
          <cell r="A323" t="str">
            <v xml:space="preserve">EXTINTOR PQS DE 6.0 KGS </v>
          </cell>
          <cell r="B323">
            <v>40162</v>
          </cell>
        </row>
        <row r="324">
          <cell r="A324" t="str">
            <v xml:space="preserve">EXTINTOR PQS DE 6.0 KGS </v>
          </cell>
          <cell r="B324">
            <v>40162</v>
          </cell>
        </row>
        <row r="325">
          <cell r="A325" t="str">
            <v xml:space="preserve">EXTINTOR PQS DE 6.0 KGS </v>
          </cell>
          <cell r="B325">
            <v>40162</v>
          </cell>
        </row>
        <row r="326">
          <cell r="A326" t="str">
            <v xml:space="preserve">EXTINTOR PQS DE 6.0 KGS </v>
          </cell>
          <cell r="B326">
            <v>40162</v>
          </cell>
        </row>
        <row r="327">
          <cell r="A327" t="str">
            <v xml:space="preserve">EXTINTOR PQS DE 6.0 KGS </v>
          </cell>
          <cell r="B327">
            <v>40162</v>
          </cell>
        </row>
        <row r="328">
          <cell r="A328" t="str">
            <v xml:space="preserve">EXTINTOR PQS DE 6.0 KGS </v>
          </cell>
          <cell r="B328">
            <v>40162</v>
          </cell>
        </row>
        <row r="329">
          <cell r="A329" t="str">
            <v xml:space="preserve">EXTINTOR PQS DE 6.0 KGS </v>
          </cell>
          <cell r="B329">
            <v>40162</v>
          </cell>
        </row>
        <row r="330">
          <cell r="A330" t="str">
            <v xml:space="preserve">EXTINTOR PQS DE 6.0 KGS </v>
          </cell>
          <cell r="B330">
            <v>40162</v>
          </cell>
        </row>
        <row r="331">
          <cell r="A331" t="str">
            <v xml:space="preserve">EXTINTOR PQS DE 6.0 KGS </v>
          </cell>
          <cell r="B331">
            <v>40162</v>
          </cell>
        </row>
        <row r="332">
          <cell r="A332" t="str">
            <v xml:space="preserve">EXTINTOR PQS DE 6.0 KGS </v>
          </cell>
          <cell r="B332">
            <v>40162</v>
          </cell>
        </row>
        <row r="333">
          <cell r="A333" t="str">
            <v>EXTINTORES</v>
          </cell>
          <cell r="B333">
            <v>42248</v>
          </cell>
        </row>
        <row r="334">
          <cell r="A334" t="str">
            <v>EXTINTORES CO2 DE 2.5 KG</v>
          </cell>
          <cell r="B334">
            <v>41286</v>
          </cell>
        </row>
        <row r="335">
          <cell r="A335" t="str">
            <v>EXTINTORES CO2 DE 2.5 KG</v>
          </cell>
          <cell r="B335">
            <v>41286</v>
          </cell>
        </row>
        <row r="336">
          <cell r="A336" t="str">
            <v>EXTINTORES CO2 DE 2.5 KG</v>
          </cell>
          <cell r="B336">
            <v>41286</v>
          </cell>
        </row>
        <row r="337">
          <cell r="A337" t="str">
            <v>EXTINTORES CO2 DE 2.5 KG</v>
          </cell>
          <cell r="B337">
            <v>41286</v>
          </cell>
        </row>
        <row r="338">
          <cell r="A338" t="str">
            <v>EXTINTORES CO2 DE 2.5 KG</v>
          </cell>
          <cell r="B338">
            <v>41286</v>
          </cell>
        </row>
        <row r="339">
          <cell r="A339" t="str">
            <v>EXTINTORES CO2 DE 2.5 KG</v>
          </cell>
          <cell r="B339">
            <v>41286</v>
          </cell>
        </row>
        <row r="340">
          <cell r="A340" t="str">
            <v>EXTINTORES CO2 DE 2.5 KG</v>
          </cell>
          <cell r="B340">
            <v>41286</v>
          </cell>
        </row>
        <row r="341">
          <cell r="A341" t="str">
            <v>EXTINTORES CO2 DE 2.5 KG</v>
          </cell>
          <cell r="B341">
            <v>41286</v>
          </cell>
        </row>
        <row r="342">
          <cell r="A342" t="str">
            <v>EXTINTORES CO2 DE 2.5 KG</v>
          </cell>
          <cell r="B342">
            <v>42353</v>
          </cell>
        </row>
        <row r="343">
          <cell r="A343" t="str">
            <v>EXTRACTOR DE AIRE</v>
          </cell>
          <cell r="B343">
            <v>40603</v>
          </cell>
        </row>
        <row r="344">
          <cell r="A344" t="str">
            <v>FATAL VISION (malentin de programa)</v>
          </cell>
          <cell r="B344">
            <v>42013</v>
          </cell>
        </row>
        <row r="345">
          <cell r="A345" t="str">
            <v>FRIGOBAR</v>
          </cell>
          <cell r="B345">
            <v>42193</v>
          </cell>
        </row>
        <row r="346">
          <cell r="A346" t="str">
            <v>FRIGOBAR NEGRO 1.6 SILV</v>
          </cell>
          <cell r="B346">
            <v>42193</v>
          </cell>
        </row>
        <row r="347">
          <cell r="A347" t="str">
            <v>GABINETE CREDENZA CON CERRADURA ARM</v>
          </cell>
          <cell r="B347">
            <v>41591</v>
          </cell>
        </row>
        <row r="348">
          <cell r="A348" t="str">
            <v>GABINETE DE COPIADORA</v>
          </cell>
          <cell r="B348">
            <v>39216</v>
          </cell>
        </row>
        <row r="349">
          <cell r="A349" t="str">
            <v>GABINETE PLASTICO GRIS NEGRO</v>
          </cell>
          <cell r="B349">
            <v>42234</v>
          </cell>
        </row>
        <row r="350">
          <cell r="A350" t="str">
            <v>GABINETE PLASTICO GRIS NEGRO</v>
          </cell>
          <cell r="B350">
            <v>42234</v>
          </cell>
        </row>
        <row r="351">
          <cell r="A351" t="str">
            <v>GO KART MARCA COOLSTER</v>
          </cell>
          <cell r="B351">
            <v>42219</v>
          </cell>
        </row>
        <row r="352">
          <cell r="A352" t="str">
            <v>GO KART MARCA COOLSTER</v>
          </cell>
          <cell r="B352">
            <v>42219</v>
          </cell>
        </row>
        <row r="353">
          <cell r="A353" t="str">
            <v>GO KART MARCA COOLSTER</v>
          </cell>
          <cell r="B353">
            <v>42219</v>
          </cell>
        </row>
        <row r="354">
          <cell r="A354" t="str">
            <v>GO-CART MARCA COOLSTER MODELO GX90-2</v>
          </cell>
          <cell r="B354">
            <v>41520</v>
          </cell>
        </row>
        <row r="355">
          <cell r="A355" t="str">
            <v>HIDROLAVADORA KARCHER 3.8M</v>
          </cell>
          <cell r="B355">
            <v>40448</v>
          </cell>
        </row>
        <row r="356">
          <cell r="A356" t="str">
            <v>HORNO DE MICROONDAS</v>
          </cell>
          <cell r="B356">
            <v>42278</v>
          </cell>
        </row>
        <row r="357">
          <cell r="A357" t="str">
            <v xml:space="preserve">IMPRESORA  LASERJET HP </v>
          </cell>
          <cell r="B357">
            <v>40757</v>
          </cell>
        </row>
        <row r="358">
          <cell r="A358" t="str">
            <v>IMPRESORA HP</v>
          </cell>
          <cell r="B358">
            <v>39520</v>
          </cell>
        </row>
        <row r="359">
          <cell r="A359" t="str">
            <v xml:space="preserve">IMPRESORA HP LASERJET  </v>
          </cell>
          <cell r="B359">
            <v>39142</v>
          </cell>
        </row>
        <row r="360">
          <cell r="A360" t="str">
            <v>IMPRESORA HP LASERJET  MULTIFUNCIONAL MFP137</v>
          </cell>
          <cell r="B360" t="str">
            <v>22/06/2021</v>
          </cell>
        </row>
        <row r="361">
          <cell r="A361" t="str">
            <v>IMPRESORA HP LASERJET 1018</v>
          </cell>
          <cell r="B361">
            <v>39142</v>
          </cell>
        </row>
        <row r="362">
          <cell r="A362" t="str">
            <v>IMPRESORA HP LASERJET PRO MFP  M521dn</v>
          </cell>
          <cell r="B362">
            <v>42566</v>
          </cell>
        </row>
        <row r="363">
          <cell r="A363" t="str">
            <v>IMPRESORA HP LASERJET PRO MFP M521dn</v>
          </cell>
          <cell r="B363">
            <v>42997</v>
          </cell>
        </row>
        <row r="364">
          <cell r="A364" t="str">
            <v>IMPRESORA HP MULTIFUNCIONAL C3180</v>
          </cell>
          <cell r="B364">
            <v>39218</v>
          </cell>
        </row>
        <row r="365">
          <cell r="A365" t="str">
            <v>IMPRESORA HP MULTIFUNCIONAL C3180</v>
          </cell>
          <cell r="B365">
            <v>39218</v>
          </cell>
        </row>
        <row r="366">
          <cell r="A366" t="str">
            <v>IMPRESORA HP MULTIFUNCIONAL NEGRA</v>
          </cell>
          <cell r="B366">
            <v>40448</v>
          </cell>
        </row>
        <row r="367">
          <cell r="A367" t="str">
            <v xml:space="preserve">IMPRESORA HP P1005 </v>
          </cell>
          <cell r="B367">
            <v>39917</v>
          </cell>
        </row>
        <row r="368">
          <cell r="A368" t="str">
            <v>IMPRESORA LASER</v>
          </cell>
          <cell r="B368">
            <v>39904</v>
          </cell>
        </row>
        <row r="369">
          <cell r="A369" t="str">
            <v>IMPRESORA LASER ML-2165 SAMSUNG</v>
          </cell>
          <cell r="B369">
            <v>41557</v>
          </cell>
        </row>
        <row r="370">
          <cell r="A370" t="str">
            <v>IMPRESORA LASER ML-2165 SAMSUNG</v>
          </cell>
          <cell r="B370">
            <v>41557</v>
          </cell>
        </row>
        <row r="371">
          <cell r="A371" t="str">
            <v xml:space="preserve">IMPRESORA LASER SAMSUNG </v>
          </cell>
          <cell r="B371">
            <v>42677</v>
          </cell>
        </row>
        <row r="372">
          <cell r="A372" t="str">
            <v>IMPRESORA ML-1660</v>
          </cell>
          <cell r="B372">
            <v>40494</v>
          </cell>
        </row>
        <row r="373">
          <cell r="A373" t="str">
            <v>IMPRESORA MULTIFUNCIONAL A COLOR INALAMBRICO 3545 HP</v>
          </cell>
          <cell r="B373">
            <v>42278</v>
          </cell>
        </row>
        <row r="374">
          <cell r="A374" t="str">
            <v>IMPRESORA MULTIFUNCIONAL A COLOR INALAMBRICO 3545 HP</v>
          </cell>
          <cell r="B374">
            <v>42278</v>
          </cell>
        </row>
        <row r="375">
          <cell r="A375" t="str">
            <v>IMPRESORA MULTIFUNCIONAL EPSON STYLUS OFFICE</v>
          </cell>
          <cell r="B375">
            <v>40697</v>
          </cell>
        </row>
        <row r="376">
          <cell r="A376" t="str">
            <v>IMPRESORA MULTIFUNCIONAL HP LASERJET M521</v>
          </cell>
          <cell r="B376" t="str">
            <v>27/04/2021</v>
          </cell>
        </row>
        <row r="377">
          <cell r="A377" t="str">
            <v>IMPRESORA MULTIFUNCIONAL KYOCERA</v>
          </cell>
          <cell r="B377" t="str">
            <v>27/04/2021</v>
          </cell>
        </row>
        <row r="378">
          <cell r="A378" t="str">
            <v>IMPRESORA MULTIFUNCIONAL XEROX WORKCENTRE 3335</v>
          </cell>
          <cell r="B378" t="str">
            <v>07/05/2021</v>
          </cell>
        </row>
        <row r="379">
          <cell r="A379" t="str">
            <v>IMPRESORA PHOTOSMART 7800</v>
          </cell>
          <cell r="B379">
            <v>39218</v>
          </cell>
        </row>
        <row r="380">
          <cell r="A380" t="str">
            <v>IMPRESORA SAMGUNG C4800W</v>
          </cell>
          <cell r="B380">
            <v>42557</v>
          </cell>
        </row>
        <row r="381">
          <cell r="A381" t="str">
            <v>IMPRESORA SAMSUNG COMPRAS</v>
          </cell>
          <cell r="B381">
            <v>42032</v>
          </cell>
        </row>
        <row r="382">
          <cell r="A382" t="str">
            <v>IMPRESORA SAMSUNG LASER DOBLE BANDEJA</v>
          </cell>
          <cell r="B382" t="str">
            <v>25/03/2019</v>
          </cell>
        </row>
        <row r="383">
          <cell r="A383" t="str">
            <v>IMPRESORA SAMSUNG M2020</v>
          </cell>
          <cell r="B383" t="str">
            <v>06/02/2019</v>
          </cell>
        </row>
        <row r="384">
          <cell r="A384" t="str">
            <v>IMPRESORA SAMSUNG M2020</v>
          </cell>
          <cell r="B384" t="str">
            <v>06/02/2019</v>
          </cell>
        </row>
        <row r="385">
          <cell r="A385" t="str">
            <v>IMPRESORA SAMSUNG ML-1660</v>
          </cell>
          <cell r="B385">
            <v>40448</v>
          </cell>
        </row>
        <row r="386">
          <cell r="A386" t="str">
            <v>IMPRESORA SAMSUNG ML-1660</v>
          </cell>
          <cell r="B386">
            <v>40504</v>
          </cell>
        </row>
        <row r="387">
          <cell r="A387" t="str">
            <v>IMPRESORA SAMSUNG MODELO M2020W BLANCA SERIE</v>
          </cell>
          <cell r="B387">
            <v>42557</v>
          </cell>
        </row>
        <row r="388">
          <cell r="A388" t="str">
            <v>IMPRESORA XEROX</v>
          </cell>
          <cell r="B388">
            <v>41131</v>
          </cell>
        </row>
        <row r="389">
          <cell r="A389" t="str">
            <v>IMPRESORA XEROX MULTIMUNFIONAL 3210_N</v>
          </cell>
          <cell r="B389">
            <v>41417</v>
          </cell>
        </row>
        <row r="390">
          <cell r="A390" t="str">
            <v>INTELECT Advanced Combo Monocromatico Ultrasonido</v>
          </cell>
          <cell r="B390" t="str">
            <v>17/11/2020</v>
          </cell>
        </row>
        <row r="391">
          <cell r="A391" t="str">
            <v>JUEGO DE CONSULTORIO BASICO</v>
          </cell>
          <cell r="B391">
            <v>42149</v>
          </cell>
        </row>
        <row r="392">
          <cell r="A392" t="str">
            <v xml:space="preserve">JUEGO DE RADIOS MOTOROLA </v>
          </cell>
          <cell r="B392">
            <v>39416</v>
          </cell>
        </row>
        <row r="393">
          <cell r="A393" t="str">
            <v>JUEGO INFANTIL ZAFARY 4 MADERA</v>
          </cell>
          <cell r="B393">
            <v>40709</v>
          </cell>
        </row>
        <row r="394">
          <cell r="A394" t="str">
            <v>JUEGOS DE CAMA INDIVIDUAL 5 PZAS BECO</v>
          </cell>
          <cell r="B394">
            <v>42278</v>
          </cell>
        </row>
        <row r="395">
          <cell r="A395" t="str">
            <v>JUEGOS DE CAMA INDIVIDUAL 5 PZAS BECO</v>
          </cell>
          <cell r="B395">
            <v>42278</v>
          </cell>
        </row>
        <row r="396">
          <cell r="A396" t="str">
            <v>JUEGOS DE CAMA INDIVIDUAL 5 PZAS BECO</v>
          </cell>
          <cell r="B396">
            <v>42278</v>
          </cell>
        </row>
        <row r="397">
          <cell r="A397" t="str">
            <v>JUEGOS DE CAMA INDIVIDUAL 5 PZAS BECO</v>
          </cell>
          <cell r="B397">
            <v>42278</v>
          </cell>
        </row>
        <row r="398">
          <cell r="A398" t="str">
            <v>JUEGOS DE CAMA INDIVIDUAL 5 PZAS BECO</v>
          </cell>
          <cell r="B398">
            <v>42278</v>
          </cell>
        </row>
        <row r="399">
          <cell r="A399" t="str">
            <v>JUEGOS DE CAMA INDIVIDUAL 5 PZAS BECO</v>
          </cell>
          <cell r="B399">
            <v>42278</v>
          </cell>
        </row>
        <row r="400">
          <cell r="A400" t="str">
            <v>JUEGOS DE CAMA INDIVIDUAL 5 PZAS BECO</v>
          </cell>
          <cell r="B400">
            <v>42278</v>
          </cell>
        </row>
        <row r="401">
          <cell r="A401" t="str">
            <v>JUEGOS DE CAMA INDIVIDUAL 5 PZAS BECO</v>
          </cell>
          <cell r="B401">
            <v>42278</v>
          </cell>
        </row>
        <row r="402">
          <cell r="A402" t="str">
            <v>JUEGOS DE CAMA INDIVIDUAL 5 PZAS BECO</v>
          </cell>
          <cell r="B402">
            <v>42278</v>
          </cell>
        </row>
        <row r="403">
          <cell r="A403" t="str">
            <v>JUEGOS DE CAMA INDIVIDUAL 5 PZAS BECO</v>
          </cell>
          <cell r="B403">
            <v>42278</v>
          </cell>
        </row>
        <row r="404">
          <cell r="A404" t="str">
            <v>JUEGOS DE CAMA INDIVIDUAL 5 PZAS BECO</v>
          </cell>
          <cell r="B404">
            <v>42278</v>
          </cell>
        </row>
        <row r="405">
          <cell r="A405" t="str">
            <v>JUEGOS DE CAMA INDIVIDUAL 5 PZAS BECO</v>
          </cell>
          <cell r="B405">
            <v>42278</v>
          </cell>
        </row>
        <row r="406">
          <cell r="A406" t="str">
            <v>JUEGOS DE CAMA INDIVIDUAL 5 PZAS BECO</v>
          </cell>
          <cell r="B406">
            <v>42278</v>
          </cell>
        </row>
        <row r="407">
          <cell r="A407" t="str">
            <v>JUEGOS DE CAMA INDIVIDUAL 5 PZAS BECO</v>
          </cell>
          <cell r="B407">
            <v>42278</v>
          </cell>
        </row>
        <row r="408">
          <cell r="A408" t="str">
            <v>JUEGOS DE CAMA INDIVIDUAL 5 PZAS BECO</v>
          </cell>
          <cell r="B408">
            <v>42278</v>
          </cell>
        </row>
        <row r="409">
          <cell r="A409" t="str">
            <v>JUEGOS DE CAMA INDIVIDUAL 5 PZAS BECO</v>
          </cell>
          <cell r="B409">
            <v>42278</v>
          </cell>
        </row>
        <row r="410">
          <cell r="A410" t="str">
            <v>JUEGOS DE CAMA INDIVIDUAL 5 PZAS BECO</v>
          </cell>
          <cell r="B410">
            <v>42278</v>
          </cell>
        </row>
        <row r="411">
          <cell r="A411" t="str">
            <v>JUEGOS DE CAMA INDIVIDUAL 5 PZAS BECO</v>
          </cell>
          <cell r="B411">
            <v>42278</v>
          </cell>
        </row>
        <row r="412">
          <cell r="A412" t="str">
            <v>JUEGOS DE CAMA INDIVIDUAL 5 PZAS BECO</v>
          </cell>
          <cell r="B412">
            <v>42278</v>
          </cell>
        </row>
        <row r="413">
          <cell r="A413" t="str">
            <v>JUEGOS DE CAMA INDIVIDUAL 5 PZAS BECO</v>
          </cell>
          <cell r="B413">
            <v>42278</v>
          </cell>
        </row>
        <row r="414">
          <cell r="A414" t="str">
            <v>LAPTOP LENOVO NEGRO</v>
          </cell>
          <cell r="B414">
            <v>41883</v>
          </cell>
        </row>
        <row r="415">
          <cell r="A415" t="str">
            <v>LAVACABEZAS PARA DESARROLLO COMUNITARIO</v>
          </cell>
          <cell r="B415">
            <v>41592</v>
          </cell>
        </row>
        <row r="416">
          <cell r="A416" t="str">
            <v xml:space="preserve">LAVADORA </v>
          </cell>
          <cell r="B416">
            <v>39232</v>
          </cell>
        </row>
        <row r="417">
          <cell r="A417" t="str">
            <v>LECTOR DE CODIGOS QR 2D</v>
          </cell>
          <cell r="B417" t="str">
            <v>28/06/2021</v>
          </cell>
        </row>
        <row r="418">
          <cell r="A418" t="str">
            <v>LIBRERO D-ADMINISTRATIVA</v>
          </cell>
          <cell r="B418">
            <v>39153</v>
          </cell>
        </row>
        <row r="419">
          <cell r="A419" t="str">
            <v>LIBROS COLECCIÓN HACIENDO AMIGOS (MELANI)</v>
          </cell>
          <cell r="B419">
            <v>39582</v>
          </cell>
        </row>
        <row r="420">
          <cell r="A420" t="str">
            <v>LICUADORA IND. A.I. DE 3 LTS</v>
          </cell>
          <cell r="B420">
            <v>40185</v>
          </cell>
        </row>
        <row r="421">
          <cell r="A421" t="str">
            <v xml:space="preserve">LICUADORA OSTER </v>
          </cell>
          <cell r="B421">
            <v>40162</v>
          </cell>
        </row>
        <row r="422">
          <cell r="A422" t="str">
            <v>LOCKER 4 PTAS  ARMABLE</v>
          </cell>
          <cell r="B422">
            <v>41136</v>
          </cell>
        </row>
        <row r="423">
          <cell r="A423" t="str">
            <v>LOCKER 4 PTAS  ARMABLE</v>
          </cell>
          <cell r="B423">
            <v>41136</v>
          </cell>
        </row>
        <row r="424">
          <cell r="A424" t="str">
            <v>LOCKER 4 PTAS  ARMABLE</v>
          </cell>
          <cell r="B424">
            <v>41136</v>
          </cell>
        </row>
        <row r="425">
          <cell r="A425" t="str">
            <v>LOCKER PERSONAL ARMABLE 4 PTAS CHAPA, PORTA CANDADO CON PATAS</v>
          </cell>
          <cell r="B425">
            <v>41149</v>
          </cell>
        </row>
        <row r="426">
          <cell r="A426" t="str">
            <v>LOCKER PERSONAL ARMABLE 4 PTAS CHAPA, PORTA CANDADO CON PATAS</v>
          </cell>
          <cell r="B426">
            <v>41149</v>
          </cell>
        </row>
        <row r="427">
          <cell r="A427" t="str">
            <v>LOCKER PERSONAL ARMABLE 4 PTAS CHAPA, PORTA CANDADO CON PATAS</v>
          </cell>
          <cell r="B427">
            <v>41149</v>
          </cell>
        </row>
        <row r="428">
          <cell r="A428" t="str">
            <v>LOCKER PERSONAL ARMABLE 4 PTAS CHAPA, PORTA CANDADO CON PATAS</v>
          </cell>
          <cell r="B428">
            <v>41149</v>
          </cell>
        </row>
        <row r="429">
          <cell r="A429" t="str">
            <v>LOCKER PERSONAL ARMABLE 4 PTAS CHAPA, PORTA CANDADO CON PATAS</v>
          </cell>
          <cell r="B429">
            <v>41149</v>
          </cell>
        </row>
        <row r="430">
          <cell r="A430" t="str">
            <v>MAQUINA CORTE DE CABELLO  WAHL ALL STAR COMBO</v>
          </cell>
          <cell r="B430">
            <v>42992</v>
          </cell>
        </row>
        <row r="431">
          <cell r="A431" t="str">
            <v>MAQUINA CORTE DE CABELLO  WAHL ALL STAR COMBO</v>
          </cell>
          <cell r="B431">
            <v>42992</v>
          </cell>
        </row>
        <row r="432">
          <cell r="A432" t="str">
            <v>MAQUINA CORTE DE CABELLO  WAHL ALL STAR COMBO</v>
          </cell>
          <cell r="B432">
            <v>42992</v>
          </cell>
        </row>
        <row r="433">
          <cell r="A433" t="str">
            <v>MAQUINA DE COCER VIANY INDUSTRIAL</v>
          </cell>
          <cell r="B433">
            <v>43024</v>
          </cell>
        </row>
        <row r="434">
          <cell r="A434" t="str">
            <v>MAQUINA DE ESCRIBIR</v>
          </cell>
          <cell r="B434">
            <v>41592</v>
          </cell>
        </row>
        <row r="435">
          <cell r="A435" t="str">
            <v>MAQUINA DE ESCRIBIR BROTHER</v>
          </cell>
          <cell r="B435">
            <v>40478</v>
          </cell>
        </row>
        <row r="436">
          <cell r="A436" t="str">
            <v>MAQUINA DE ESCRIBIR BROTHER GX-6750</v>
          </cell>
          <cell r="B436">
            <v>42536</v>
          </cell>
        </row>
        <row r="437">
          <cell r="A437" t="str">
            <v xml:space="preserve">MAQUINA DE PINTAR COMPLETA PISTOLA </v>
          </cell>
          <cell r="B437">
            <v>41523</v>
          </cell>
        </row>
        <row r="438">
          <cell r="A438" t="str">
            <v>MAQUINAS DE COCER</v>
          </cell>
          <cell r="B438">
            <v>41971</v>
          </cell>
        </row>
        <row r="439">
          <cell r="A439" t="str">
            <v>MAQUINAS DE COCER</v>
          </cell>
          <cell r="B439">
            <v>41971</v>
          </cell>
        </row>
        <row r="440">
          <cell r="A440" t="str">
            <v>MATERIAL DE EQUIPAMIENTO PARA ESTIMULACION TEMPRANA</v>
          </cell>
          <cell r="B440">
            <v>39588</v>
          </cell>
        </row>
        <row r="441">
          <cell r="A441" t="str">
            <v>MATERIAL DE EQUIPAMIENTO PARA ESTIMULACION TEMPRANA</v>
          </cell>
          <cell r="B441">
            <v>39588</v>
          </cell>
        </row>
        <row r="442">
          <cell r="A442" t="str">
            <v>MESA</v>
          </cell>
          <cell r="B442">
            <v>41152</v>
          </cell>
        </row>
        <row r="443">
          <cell r="A443" t="str">
            <v>MESA BIBLIOTECA 120X80x75 CM CUBIERTA MDF 19MM, CUBIERTA REDONDA DIAMETRO 90CM</v>
          </cell>
          <cell r="B443">
            <v>41992</v>
          </cell>
        </row>
        <row r="444">
          <cell r="A444" t="str">
            <v>MESA BUFETERA PARA SALA DE JUNTAS CON PATAS CILINDRICAS</v>
          </cell>
          <cell r="B444">
            <v>43019</v>
          </cell>
        </row>
        <row r="445">
          <cell r="A445" t="str">
            <v>MESA DE 2.44</v>
          </cell>
          <cell r="B445">
            <v>42248</v>
          </cell>
        </row>
        <row r="446">
          <cell r="A446" t="str">
            <v>MESA DE ACERO INOXIDABLE</v>
          </cell>
          <cell r="B446">
            <v>42473</v>
          </cell>
        </row>
        <row r="447">
          <cell r="A447" t="str">
            <v>MESA DE BELLEZA NOVA ITALICA</v>
          </cell>
          <cell r="B447">
            <v>42800</v>
          </cell>
        </row>
        <row r="448">
          <cell r="A448" t="str">
            <v>MESA DE BELLEZA NOVA ITALICA</v>
          </cell>
          <cell r="B448">
            <v>42800</v>
          </cell>
        </row>
        <row r="449">
          <cell r="A449" t="str">
            <v>MESA DE BELLEZA NOVA ITALICA</v>
          </cell>
          <cell r="B449">
            <v>42800</v>
          </cell>
        </row>
        <row r="450">
          <cell r="A450" t="str">
            <v>MESA DE BELLEZA NOVA ITALICA</v>
          </cell>
          <cell r="B450">
            <v>42800</v>
          </cell>
        </row>
        <row r="451">
          <cell r="A451" t="str">
            <v>MESA DE BELLEZA NOVA ITALICA</v>
          </cell>
          <cell r="B451">
            <v>42800</v>
          </cell>
        </row>
        <row r="452">
          <cell r="A452" t="str">
            <v>MESA DE CONSEJO EN MELANINA 28MM</v>
          </cell>
          <cell r="B452">
            <v>40737</v>
          </cell>
        </row>
        <row r="453">
          <cell r="A453" t="str">
            <v>MESA DE CONSEJO SALA DE JUNTAS</v>
          </cell>
          <cell r="B453">
            <v>42404</v>
          </cell>
        </row>
        <row r="454">
          <cell r="A454" t="str">
            <v>MESA DE CORTE NOVA ITALICA</v>
          </cell>
          <cell r="B454">
            <v>42800</v>
          </cell>
        </row>
        <row r="455">
          <cell r="A455" t="str">
            <v>MESA DE COSTURA NOVA ITALICA</v>
          </cell>
          <cell r="B455">
            <v>42800</v>
          </cell>
        </row>
        <row r="456">
          <cell r="A456" t="str">
            <v>MESA DE COSTURA NOVA ITALICA</v>
          </cell>
          <cell r="B456">
            <v>42800</v>
          </cell>
        </row>
        <row r="457">
          <cell r="A457" t="str">
            <v>MESA DE COSTURA NOVA ITALICA</v>
          </cell>
          <cell r="B457">
            <v>42800</v>
          </cell>
        </row>
        <row r="458">
          <cell r="A458" t="str">
            <v>MESA DE COSTURA NOVA ITALICA</v>
          </cell>
          <cell r="B458">
            <v>42800</v>
          </cell>
        </row>
        <row r="459">
          <cell r="A459" t="str">
            <v>MESA DE COSTURA NOVA ITALICA</v>
          </cell>
          <cell r="B459">
            <v>42800</v>
          </cell>
        </row>
        <row r="460">
          <cell r="A460" t="str">
            <v>MESA DE COSTURA NOVA ITALICA</v>
          </cell>
          <cell r="B460">
            <v>42800</v>
          </cell>
        </row>
        <row r="461">
          <cell r="A461" t="str">
            <v>MESA DE COSTURA NOVA ITALICA</v>
          </cell>
          <cell r="B461">
            <v>42800</v>
          </cell>
        </row>
        <row r="462">
          <cell r="A462" t="str">
            <v>MESA DE COSTURA NOVA ITALICA</v>
          </cell>
          <cell r="B462">
            <v>42800</v>
          </cell>
        </row>
        <row r="463">
          <cell r="A463" t="str">
            <v>MESA DE COSTURA NOVA ITALICA</v>
          </cell>
          <cell r="B463">
            <v>42800</v>
          </cell>
        </row>
        <row r="464">
          <cell r="A464" t="str">
            <v>MESA DE COSTURA NOVA ITALICA</v>
          </cell>
          <cell r="B464">
            <v>42800</v>
          </cell>
        </row>
        <row r="465">
          <cell r="A465" t="str">
            <v>MESA DE SALA DE JUNTAS CON PATAS CILINDRICAS</v>
          </cell>
          <cell r="B465">
            <v>43019</v>
          </cell>
        </row>
        <row r="466">
          <cell r="A466" t="str">
            <v>MESA MANUALIDADES NOVA ITALICA</v>
          </cell>
          <cell r="B466">
            <v>42800</v>
          </cell>
        </row>
        <row r="467">
          <cell r="A467" t="str">
            <v>MESA MANUALIDADES NOVA ITALICA</v>
          </cell>
          <cell r="B467">
            <v>42800</v>
          </cell>
        </row>
        <row r="468">
          <cell r="A468" t="str">
            <v>MESA METALICA TRABAJO TRINITY</v>
          </cell>
          <cell r="B468">
            <v>42278</v>
          </cell>
        </row>
        <row r="469">
          <cell r="A469" t="str">
            <v xml:space="preserve">MESA MULTIUSO </v>
          </cell>
          <cell r="B469">
            <v>41430</v>
          </cell>
        </row>
        <row r="470">
          <cell r="A470" t="str">
            <v>MESA PLEGABLE 2.44MT</v>
          </cell>
          <cell r="B470">
            <v>41422</v>
          </cell>
        </row>
        <row r="471">
          <cell r="A471" t="str">
            <v>MESA PLEGABLE LIFE TIME BLANCA</v>
          </cell>
          <cell r="B471">
            <v>40501</v>
          </cell>
        </row>
        <row r="472">
          <cell r="A472" t="str">
            <v>MESA PLEGABLE LIFE TIME BLANCA</v>
          </cell>
          <cell r="B472">
            <v>40639</v>
          </cell>
        </row>
        <row r="473">
          <cell r="A473" t="str">
            <v>MESA PLEGABLE LIFE TIME BLANCA</v>
          </cell>
          <cell r="B473">
            <v>40639</v>
          </cell>
        </row>
        <row r="474">
          <cell r="A474" t="str">
            <v>MESA PLEGABLES 2,44MTS</v>
          </cell>
          <cell r="B474">
            <v>40725</v>
          </cell>
        </row>
        <row r="475">
          <cell r="A475" t="str">
            <v>MESA PLEGABLES 2,44MTS</v>
          </cell>
          <cell r="B475">
            <v>40725</v>
          </cell>
        </row>
        <row r="476">
          <cell r="A476" t="str">
            <v>MESA PORTAFOLIO</v>
          </cell>
          <cell r="B476">
            <v>41739</v>
          </cell>
        </row>
        <row r="477">
          <cell r="A477" t="str">
            <v>MESA PORTAFOLIO</v>
          </cell>
          <cell r="B477">
            <v>41739</v>
          </cell>
        </row>
        <row r="478">
          <cell r="A478" t="str">
            <v>MESA RECTANGULAR</v>
          </cell>
          <cell r="B478">
            <v>41739</v>
          </cell>
        </row>
        <row r="479">
          <cell r="A479" t="str">
            <v>MESA RECTANGULAR</v>
          </cell>
          <cell r="B479">
            <v>41739</v>
          </cell>
        </row>
        <row r="480">
          <cell r="A480" t="str">
            <v>MESA REDONDA PARA EVENTOS 1.50M</v>
          </cell>
          <cell r="B480">
            <v>42340</v>
          </cell>
        </row>
        <row r="481">
          <cell r="A481" t="str">
            <v>MESA REDONDA PARA EVENTOS 1.50M</v>
          </cell>
          <cell r="B481">
            <v>42340</v>
          </cell>
        </row>
        <row r="482">
          <cell r="A482" t="str">
            <v>MESA REDONDA PARA EVENTOS 1.50M</v>
          </cell>
          <cell r="B482">
            <v>42340</v>
          </cell>
        </row>
        <row r="483">
          <cell r="A483" t="str">
            <v>MESA REDONDA PARA EVENTOS 1.50M</v>
          </cell>
          <cell r="B483">
            <v>42340</v>
          </cell>
        </row>
        <row r="484">
          <cell r="A484" t="str">
            <v>MESA REDONDA PARA EVENTOS 1.50M</v>
          </cell>
          <cell r="B484">
            <v>42340</v>
          </cell>
        </row>
        <row r="485">
          <cell r="A485" t="str">
            <v>MESA REDONDA PARA EVENTOS 1.50M</v>
          </cell>
          <cell r="B485">
            <v>42354</v>
          </cell>
        </row>
        <row r="486">
          <cell r="A486" t="str">
            <v>MESA REDONDA PARA EVENTOS 1.50M</v>
          </cell>
          <cell r="B486">
            <v>42354</v>
          </cell>
        </row>
        <row r="487">
          <cell r="A487" t="str">
            <v>MESA REDONDA PARA EVENTOS 1.50M</v>
          </cell>
          <cell r="B487">
            <v>42354</v>
          </cell>
        </row>
        <row r="488">
          <cell r="A488" t="str">
            <v>MESA REDONDA PARA EVENTOS 1.50M</v>
          </cell>
          <cell r="B488">
            <v>42354</v>
          </cell>
        </row>
        <row r="489">
          <cell r="A489" t="str">
            <v>MESA REDONDA PARA EVENTOS 1.50M</v>
          </cell>
          <cell r="B489">
            <v>42354</v>
          </cell>
        </row>
        <row r="490">
          <cell r="A490" t="str">
            <v>MESA SALA DE JUNTAS DE NOVA ITLAICA AREA DE MANUALIDADES</v>
          </cell>
          <cell r="B490">
            <v>42800</v>
          </cell>
        </row>
        <row r="491">
          <cell r="A491" t="str">
            <v>MESA TRABAJO/BANQUETES 2.43M DE LARGO 1 PZA</v>
          </cell>
          <cell r="B491">
            <v>42278</v>
          </cell>
        </row>
        <row r="492">
          <cell r="A492" t="str">
            <v>MESA TRABAJO/BANQUETES 2.43M DE LARGO 1 PZA</v>
          </cell>
          <cell r="B492">
            <v>42278</v>
          </cell>
        </row>
        <row r="493">
          <cell r="A493" t="str">
            <v>MESA TRABAJO/BANQUETES 2.43M DE LARGO 1 PZA</v>
          </cell>
          <cell r="B493">
            <v>42278</v>
          </cell>
        </row>
        <row r="494">
          <cell r="A494" t="str">
            <v>MESA TRABAJO/BANQUETES 2.43M DE LARGO 1 PZA</v>
          </cell>
          <cell r="B494">
            <v>42278</v>
          </cell>
        </row>
        <row r="495">
          <cell r="A495" t="str">
            <v>MESA TRABAJO/BANQUETES 2.43M DE LARGO 1 PZA</v>
          </cell>
          <cell r="B495">
            <v>42278</v>
          </cell>
        </row>
        <row r="496">
          <cell r="A496" t="str">
            <v>MESAS DE TRABAJO FABRICADO EN MELAMINA 28 MM ESPESOR</v>
          </cell>
          <cell r="B496">
            <v>40057</v>
          </cell>
        </row>
        <row r="497">
          <cell r="A497" t="str">
            <v>MESAS DE TRABAJO FABRICADO EN MELAMINA 28 MM ESPESOR</v>
          </cell>
          <cell r="B497">
            <v>40057</v>
          </cell>
        </row>
        <row r="498">
          <cell r="A498" t="str">
            <v>MESAS DE TRABAJO FABRICADO EN MELAMINA 28 MM ESPESOR</v>
          </cell>
          <cell r="B498">
            <v>40057</v>
          </cell>
        </row>
        <row r="499">
          <cell r="A499" t="str">
            <v>MESAS REDONDAS</v>
          </cell>
          <cell r="B499">
            <v>42472</v>
          </cell>
        </row>
        <row r="500">
          <cell r="A500" t="str">
            <v>MICROFONO INALAMBRICO</v>
          </cell>
          <cell r="B500">
            <v>42678</v>
          </cell>
        </row>
        <row r="501">
          <cell r="A501" t="str">
            <v>MICROONDAS</v>
          </cell>
          <cell r="B501">
            <v>42193</v>
          </cell>
        </row>
        <row r="502">
          <cell r="A502" t="str">
            <v>MINI SPLIT ABSOLUT X CALE 3.0 TONELADAS</v>
          </cell>
          <cell r="B502">
            <v>43350</v>
          </cell>
        </row>
        <row r="503">
          <cell r="A503" t="str">
            <v>MINI SPLIT DE 2 TON MIRAGE</v>
          </cell>
          <cell r="B503">
            <v>42796</v>
          </cell>
        </row>
        <row r="504">
          <cell r="A504" t="str">
            <v>MINI SPLIT DE 2 TON MIRAGE</v>
          </cell>
          <cell r="B504">
            <v>42796</v>
          </cell>
        </row>
        <row r="505">
          <cell r="A505" t="str">
            <v>MINI SPLIT DE 2 TON MIRAGE</v>
          </cell>
          <cell r="B505">
            <v>42796</v>
          </cell>
        </row>
        <row r="506">
          <cell r="A506" t="str">
            <v>MINI SPLIT DE 2 TON MIRAGE</v>
          </cell>
          <cell r="B506">
            <v>42832</v>
          </cell>
        </row>
        <row r="507">
          <cell r="A507" t="str">
            <v>MINI SPLIT MARCA MIRAGE</v>
          </cell>
          <cell r="B507">
            <v>42950</v>
          </cell>
        </row>
        <row r="508">
          <cell r="A508" t="str">
            <v>MINI SPLIT TITANIUM 2 TON 220V</v>
          </cell>
          <cell r="B508">
            <v>42992</v>
          </cell>
        </row>
        <row r="509">
          <cell r="A509" t="str">
            <v>MINI SPLIT TITANIUM 2 TON 220V</v>
          </cell>
          <cell r="B509">
            <v>42992</v>
          </cell>
        </row>
        <row r="510">
          <cell r="A510" t="str">
            <v>MINI SPLIT TITANIUM 2 TON 220V</v>
          </cell>
          <cell r="B510">
            <v>42992</v>
          </cell>
        </row>
        <row r="511">
          <cell r="A511" t="str">
            <v>MINI SPLIT TITANIUM 2 TON 220V</v>
          </cell>
          <cell r="B511">
            <v>42992</v>
          </cell>
        </row>
        <row r="512">
          <cell r="A512" t="str">
            <v>MINI SPLIT X2 1. TONELADA</v>
          </cell>
          <cell r="B512">
            <v>43350</v>
          </cell>
        </row>
        <row r="513">
          <cell r="A513" t="str">
            <v>MINISPLIT MIRAGE LIFE 12 1 TON SERIE CFL121D7032109981</v>
          </cell>
          <cell r="B513" t="str">
            <v>10/06/2021</v>
          </cell>
        </row>
        <row r="514">
          <cell r="A514" t="str">
            <v>MODULO DE TRABAJO DE 1.20X60</v>
          </cell>
          <cell r="B514">
            <v>39991</v>
          </cell>
        </row>
        <row r="515">
          <cell r="A515" t="str">
            <v>MONITOR ACCER COLOR NEGRO</v>
          </cell>
          <cell r="B515">
            <v>39142</v>
          </cell>
        </row>
        <row r="516">
          <cell r="A516" t="str">
            <v xml:space="preserve">MONITOR ACCER COLOR NEGRO </v>
          </cell>
          <cell r="B516">
            <v>39142</v>
          </cell>
        </row>
        <row r="517">
          <cell r="A517" t="str">
            <v>MOTOBOMBA HONDA 5HP 2 1/2 CON 25 MM</v>
          </cell>
          <cell r="B517">
            <v>40058</v>
          </cell>
        </row>
        <row r="518">
          <cell r="A518" t="str">
            <v>MUEBLE ABIERTO PARA MANUALIDADES NOVA ITALICA</v>
          </cell>
          <cell r="B518">
            <v>42800</v>
          </cell>
        </row>
        <row r="519">
          <cell r="A519" t="str">
            <v>MUEBLE DE CLOSET NOVA ITALICA EN AREA BELLEZA</v>
          </cell>
          <cell r="B519">
            <v>42800</v>
          </cell>
        </row>
        <row r="520">
          <cell r="A520" t="str">
            <v>MUEBLE DE CLOSET NOVA ITALICA EN AREA COSTURA</v>
          </cell>
          <cell r="B520">
            <v>42800</v>
          </cell>
        </row>
        <row r="521">
          <cell r="A521" t="str">
            <v>MUEBLE DE CLOSET NOVA ITALICA EN AREA DE MANUALIDADES</v>
          </cell>
          <cell r="B521">
            <v>42800</v>
          </cell>
        </row>
        <row r="522">
          <cell r="A522" t="str">
            <v>MUEBLE DE MADERA 2 GAVETAS</v>
          </cell>
          <cell r="B522">
            <v>41803</v>
          </cell>
        </row>
        <row r="523">
          <cell r="A523" t="str">
            <v>PALLET JACK ESTANDAR 3 TONELADAS 27X48"</v>
          </cell>
          <cell r="B523" t="str">
            <v>02/09/2021</v>
          </cell>
        </row>
        <row r="524">
          <cell r="A524" t="str">
            <v>PAPELERA DINO COLOR NARANJA</v>
          </cell>
          <cell r="B524">
            <v>40058</v>
          </cell>
        </row>
        <row r="525">
          <cell r="A525" t="str">
            <v>PAPELERA DINO COLOR NARANJA</v>
          </cell>
          <cell r="B525">
            <v>40058</v>
          </cell>
        </row>
        <row r="526">
          <cell r="A526" t="str">
            <v>PAPELERA DINO COLOR NARANJA</v>
          </cell>
          <cell r="B526">
            <v>40058</v>
          </cell>
        </row>
        <row r="527">
          <cell r="A527" t="str">
            <v>PAPELERA DINO COLOR NARANJA</v>
          </cell>
          <cell r="B527">
            <v>40058</v>
          </cell>
        </row>
        <row r="528">
          <cell r="A528" t="str">
            <v>PAPELERA DINO COLOR NARANJA</v>
          </cell>
          <cell r="B528">
            <v>40058</v>
          </cell>
        </row>
        <row r="529">
          <cell r="A529" t="str">
            <v>PAPELERA DINO COLOR NARANJA</v>
          </cell>
          <cell r="B529">
            <v>40058</v>
          </cell>
        </row>
        <row r="530">
          <cell r="A530" t="str">
            <v>PAPELERA DINO COLOR NARANJA</v>
          </cell>
          <cell r="B530">
            <v>40058</v>
          </cell>
        </row>
        <row r="531">
          <cell r="A531" t="str">
            <v>PAPELERA DINO COLOR NARANJA</v>
          </cell>
          <cell r="B531">
            <v>40058</v>
          </cell>
        </row>
        <row r="532">
          <cell r="A532" t="str">
            <v>PAPELERA DINO COLOR NARANJA</v>
          </cell>
          <cell r="B532">
            <v>40058</v>
          </cell>
        </row>
        <row r="533">
          <cell r="A533" t="str">
            <v>PAPELERA DINO COLOR NARANJA</v>
          </cell>
          <cell r="B533">
            <v>40058</v>
          </cell>
        </row>
        <row r="534">
          <cell r="A534" t="str">
            <v>PAPELERA DINO COLOR NARANJA</v>
          </cell>
          <cell r="B534">
            <v>40058</v>
          </cell>
        </row>
        <row r="535">
          <cell r="A535" t="str">
            <v>PAPELERA DINO COLOR NARANJA</v>
          </cell>
          <cell r="B535">
            <v>40058</v>
          </cell>
        </row>
        <row r="536">
          <cell r="A536" t="str">
            <v>PAPELERA DINO COLOR NARANJA</v>
          </cell>
          <cell r="B536">
            <v>40058</v>
          </cell>
        </row>
        <row r="537">
          <cell r="A537" t="str">
            <v>PAPELERA DINO COLOR NARANJA</v>
          </cell>
          <cell r="B537">
            <v>40058</v>
          </cell>
        </row>
        <row r="538">
          <cell r="A538" t="str">
            <v>PAPELERA DINO COLOR NARANJA</v>
          </cell>
          <cell r="B538">
            <v>40058</v>
          </cell>
        </row>
        <row r="539">
          <cell r="A539" t="str">
            <v>PAPELERA DINO COLOR NARANJA</v>
          </cell>
          <cell r="B539">
            <v>40058</v>
          </cell>
        </row>
        <row r="540">
          <cell r="A540" t="str">
            <v>PAPELERA DINO COLOR NARANJA</v>
          </cell>
          <cell r="B540">
            <v>40058</v>
          </cell>
        </row>
        <row r="541">
          <cell r="A541" t="str">
            <v>PAPELERA DINO COLOR NARANJA</v>
          </cell>
          <cell r="B541">
            <v>40058</v>
          </cell>
        </row>
        <row r="542">
          <cell r="A542" t="str">
            <v>PAPELERA DINO COLOR NARANJA</v>
          </cell>
          <cell r="B542">
            <v>40058</v>
          </cell>
        </row>
        <row r="543">
          <cell r="A543" t="str">
            <v>PAPELERA DINO COLOR NARANJA</v>
          </cell>
          <cell r="B543">
            <v>40058</v>
          </cell>
        </row>
        <row r="544">
          <cell r="A544" t="str">
            <v>PAPELERA DINO COLOR NARANJA</v>
          </cell>
          <cell r="B544">
            <v>40058</v>
          </cell>
        </row>
        <row r="545">
          <cell r="A545" t="str">
            <v>PAPELERA DINO COLOR NARANJA</v>
          </cell>
          <cell r="B545">
            <v>40058</v>
          </cell>
        </row>
        <row r="546">
          <cell r="A546" t="str">
            <v>PAPELERA DINO COLOR NARANJA</v>
          </cell>
          <cell r="B546">
            <v>40058</v>
          </cell>
        </row>
        <row r="547">
          <cell r="A547" t="str">
            <v>PAPELERA DINO COLOR NARANJA</v>
          </cell>
          <cell r="B547">
            <v>40058</v>
          </cell>
        </row>
        <row r="548">
          <cell r="A548" t="str">
            <v>PAPELERA DINO COLOR NARANJA</v>
          </cell>
          <cell r="B548">
            <v>40058</v>
          </cell>
        </row>
        <row r="549">
          <cell r="A549" t="str">
            <v>PAPELERA DINO COLOR NARANJA</v>
          </cell>
          <cell r="B549">
            <v>40058</v>
          </cell>
        </row>
        <row r="550">
          <cell r="A550" t="str">
            <v>PAPELERA DINO COLOR NARANJA</v>
          </cell>
          <cell r="B550">
            <v>40058</v>
          </cell>
        </row>
        <row r="551">
          <cell r="A551" t="str">
            <v>PAPELERA DINO COLOR NARANJA</v>
          </cell>
          <cell r="B551">
            <v>40058</v>
          </cell>
        </row>
        <row r="552">
          <cell r="A552" t="str">
            <v>PAPELERA DINO COLOR NARANJA</v>
          </cell>
          <cell r="B552">
            <v>40058</v>
          </cell>
        </row>
        <row r="553">
          <cell r="A553" t="str">
            <v>PAPELERA DINO COLOR NARANJA</v>
          </cell>
          <cell r="B553">
            <v>40058</v>
          </cell>
        </row>
        <row r="554">
          <cell r="A554" t="str">
            <v>PAQUETE DE 6 PESAS MCA HY MOD 25800 0.5 A 3.0KG</v>
          </cell>
          <cell r="B554">
            <v>41948</v>
          </cell>
        </row>
        <row r="555">
          <cell r="A555" t="str">
            <v>PAQUETE DE JUEGOS GLOBAL DENTRO DEL PARQUE INFANTIL (JUEGOS MECANICOS)</v>
          </cell>
          <cell r="B555">
            <v>39449</v>
          </cell>
        </row>
        <row r="556">
          <cell r="A556" t="str">
            <v>PAQUETE DE PAÑALES</v>
          </cell>
          <cell r="B556">
            <v>42248</v>
          </cell>
        </row>
        <row r="557">
          <cell r="A557" t="str">
            <v>PAQUETE MAQUINA DE COCER</v>
          </cell>
          <cell r="B557">
            <v>41781</v>
          </cell>
        </row>
        <row r="558">
          <cell r="A558" t="str">
            <v>PARRILLA ELECTRICA DE 4 PLACAS</v>
          </cell>
          <cell r="B558">
            <v>42604</v>
          </cell>
        </row>
        <row r="559">
          <cell r="A559" t="str">
            <v>PARRILLA ELECTRICA DE 6 PLACAS</v>
          </cell>
          <cell r="B559">
            <v>42604</v>
          </cell>
        </row>
        <row r="560">
          <cell r="A560" t="str">
            <v>PEDESTAL DAYRONA 56X56X73CM 1 BASTIDOR PERFIL 1" X 1" CAL 18 4 PATAS</v>
          </cell>
          <cell r="B560">
            <v>41953</v>
          </cell>
        </row>
        <row r="561">
          <cell r="A561" t="str">
            <v>PELOTA INFLABLE DE 95CM COLOR ROJO MOD.301806</v>
          </cell>
          <cell r="B561">
            <v>41944</v>
          </cell>
        </row>
        <row r="562">
          <cell r="A562" t="str">
            <v>PORTATIL/DESARMABLE 1.88MX2.17MX1.22M PORTERIA ENERSPORT</v>
          </cell>
          <cell r="B562">
            <v>42278</v>
          </cell>
        </row>
        <row r="563">
          <cell r="A563" t="str">
            <v>PORTATIL/DESARMABLE 1.88MX2.17MX1.22M PORTERIA ENERSPORT</v>
          </cell>
          <cell r="B563">
            <v>42278</v>
          </cell>
        </row>
        <row r="564">
          <cell r="A564" t="str">
            <v>PROYECTOR EPSON POWERLITE 915W WXGA</v>
          </cell>
          <cell r="B564">
            <v>41068</v>
          </cell>
        </row>
        <row r="565">
          <cell r="A565" t="str">
            <v>PROYECTOR HTP GP1 SERIE 297439</v>
          </cell>
          <cell r="B565">
            <v>42415</v>
          </cell>
        </row>
        <row r="566">
          <cell r="A566" t="str">
            <v>PROYECTOR SONY</v>
          </cell>
          <cell r="B566">
            <v>41883</v>
          </cell>
        </row>
        <row r="567">
          <cell r="A567" t="str">
            <v>RACK ACERO 6 REP LAMINADA</v>
          </cell>
          <cell r="B567">
            <v>41149</v>
          </cell>
        </row>
        <row r="568">
          <cell r="A568" t="str">
            <v xml:space="preserve">RADIO MOTOROLA MODELO 450 </v>
          </cell>
          <cell r="B568">
            <v>40070</v>
          </cell>
        </row>
        <row r="569">
          <cell r="A569" t="str">
            <v xml:space="preserve">RADIO MOTOROLA MODELO 450 </v>
          </cell>
          <cell r="B569">
            <v>40070</v>
          </cell>
        </row>
        <row r="570">
          <cell r="A570" t="str">
            <v xml:space="preserve">RADIO MOTOROLA MODELO 450 </v>
          </cell>
          <cell r="B570">
            <v>40070</v>
          </cell>
        </row>
        <row r="571">
          <cell r="A571" t="str">
            <v xml:space="preserve">RADIO MOTOROLA MODELO 450 </v>
          </cell>
          <cell r="B571">
            <v>40070</v>
          </cell>
        </row>
        <row r="572">
          <cell r="A572" t="str">
            <v>RADIOGRABADORA</v>
          </cell>
          <cell r="B572">
            <v>41156</v>
          </cell>
        </row>
        <row r="573">
          <cell r="A573" t="str">
            <v>REFRIGERADOR MABE GRIS</v>
          </cell>
          <cell r="B573">
            <v>42473</v>
          </cell>
        </row>
        <row r="574">
          <cell r="A574" t="str">
            <v>RELOJ CHECADOR</v>
          </cell>
          <cell r="B574">
            <v>42103</v>
          </cell>
        </row>
        <row r="575">
          <cell r="A575" t="str">
            <v>RELOJ CHECADOR</v>
          </cell>
          <cell r="B575">
            <v>42433</v>
          </cell>
        </row>
        <row r="576">
          <cell r="A576" t="str">
            <v xml:space="preserve">RELOJ CHECADOR </v>
          </cell>
          <cell r="B576">
            <v>41971</v>
          </cell>
        </row>
        <row r="577">
          <cell r="A577" t="str">
            <v>RELOJ CHECADOR DE HUELLAS</v>
          </cell>
          <cell r="B577">
            <v>42936</v>
          </cell>
        </row>
        <row r="578">
          <cell r="A578" t="str">
            <v>RELOJ CHECADORES DE HUELLA</v>
          </cell>
          <cell r="B578">
            <v>42202</v>
          </cell>
        </row>
        <row r="579">
          <cell r="A579" t="str">
            <v>RELOJ CHECADORES DE HUELLA</v>
          </cell>
          <cell r="B579">
            <v>42202</v>
          </cell>
        </row>
        <row r="580">
          <cell r="A580" t="str">
            <v>RELOJ CHECADORES DE HUELLA</v>
          </cell>
          <cell r="B580">
            <v>42202</v>
          </cell>
        </row>
        <row r="581">
          <cell r="A581" t="str">
            <v>RELOJ CHECADORES DE HUELLA</v>
          </cell>
          <cell r="B581">
            <v>42202</v>
          </cell>
        </row>
        <row r="582">
          <cell r="A582" t="str">
            <v>REPISAS MADERA SNAKS NIÑOS</v>
          </cell>
          <cell r="B582">
            <v>42880</v>
          </cell>
        </row>
        <row r="583">
          <cell r="A583" t="str">
            <v>REPRODUCTOR BLU RAY</v>
          </cell>
          <cell r="B583">
            <v>41158</v>
          </cell>
        </row>
        <row r="584">
          <cell r="A584" t="str">
            <v>REPRODUCTOR DVD PHILIPS  EQUIPO DE SONIDO</v>
          </cell>
          <cell r="B584">
            <v>40697</v>
          </cell>
        </row>
        <row r="585">
          <cell r="A585" t="str">
            <v>ROCIADOR PARA FUMIGAR</v>
          </cell>
          <cell r="B585">
            <v>43000</v>
          </cell>
        </row>
        <row r="586">
          <cell r="A586" t="str">
            <v>ROTOMARTILLO DW-D024-B3 DE 1/2</v>
          </cell>
          <cell r="B586" t="str">
            <v>19/05/2021</v>
          </cell>
        </row>
        <row r="587">
          <cell r="A587" t="str">
            <v>ROTOMARTILLO SDS PLUS 15/16</v>
          </cell>
          <cell r="B587">
            <v>40492</v>
          </cell>
        </row>
        <row r="588">
          <cell r="A588" t="str">
            <v>ROUTER Y 5 ADAPTADOR USB INALAMBRICO</v>
          </cell>
          <cell r="B588">
            <v>41186</v>
          </cell>
        </row>
        <row r="589">
          <cell r="A589" t="str">
            <v>SERVICIO A LOS AIRES ACONDICIONADOS (MAL CAPTURADO)</v>
          </cell>
          <cell r="B589">
            <v>42199</v>
          </cell>
        </row>
        <row r="590">
          <cell r="A590" t="str">
            <v>SET DE ESTIMULACION (VARIOS ARTICULOS)</v>
          </cell>
          <cell r="B590">
            <v>42810</v>
          </cell>
        </row>
        <row r="591">
          <cell r="A591" t="str">
            <v>SILLA APLILABLE AZUL</v>
          </cell>
          <cell r="B591">
            <v>42801</v>
          </cell>
        </row>
        <row r="592">
          <cell r="A592" t="str">
            <v xml:space="preserve">SILLA APLILABLE AZUL </v>
          </cell>
          <cell r="B592">
            <v>42801</v>
          </cell>
        </row>
        <row r="593">
          <cell r="A593" t="str">
            <v xml:space="preserve">SILLA APLILABLE AZUL </v>
          </cell>
          <cell r="B593">
            <v>42801</v>
          </cell>
        </row>
        <row r="594">
          <cell r="A594" t="str">
            <v xml:space="preserve">SILLA APLILABLE AZUL </v>
          </cell>
          <cell r="B594">
            <v>42801</v>
          </cell>
        </row>
        <row r="595">
          <cell r="A595" t="str">
            <v xml:space="preserve">SILLA APLILABLE AZUL </v>
          </cell>
          <cell r="B595">
            <v>42801</v>
          </cell>
        </row>
        <row r="596">
          <cell r="A596" t="str">
            <v xml:space="preserve">SILLA APLILABLE AZUL </v>
          </cell>
          <cell r="B596">
            <v>42801</v>
          </cell>
        </row>
        <row r="597">
          <cell r="A597" t="str">
            <v>SILLA DE PLASTICO LIFETIME PRODUCTS</v>
          </cell>
          <cell r="B597">
            <v>42278</v>
          </cell>
        </row>
        <row r="598">
          <cell r="A598" t="str">
            <v>SILLA DE PLASTICO LIFETIME PRODUCTS</v>
          </cell>
          <cell r="B598">
            <v>42278</v>
          </cell>
        </row>
        <row r="599">
          <cell r="A599" t="str">
            <v>SILLA DE PLASTICO LIFETIME PRODUCTS</v>
          </cell>
          <cell r="B599">
            <v>42278</v>
          </cell>
        </row>
        <row r="600">
          <cell r="A600" t="str">
            <v>SILLA DE PLASTICO LIFETIME PRODUCTS</v>
          </cell>
          <cell r="B600">
            <v>42278</v>
          </cell>
        </row>
        <row r="601">
          <cell r="A601" t="str">
            <v>SILLA DE PLASTICO LIFETIME PRODUCTS</v>
          </cell>
          <cell r="B601">
            <v>42278</v>
          </cell>
        </row>
        <row r="602">
          <cell r="A602" t="str">
            <v>SILLA DE PLASTICO LIFETIME PRODUCTS</v>
          </cell>
          <cell r="B602">
            <v>42278</v>
          </cell>
        </row>
        <row r="603">
          <cell r="A603" t="str">
            <v>SILLA DE PLASTICO LIFETIME PRODUCTS</v>
          </cell>
          <cell r="B603">
            <v>42278</v>
          </cell>
        </row>
        <row r="604">
          <cell r="A604" t="str">
            <v>SILLA DE PLASTICO LIFETIME PRODUCTS</v>
          </cell>
          <cell r="B604">
            <v>42278</v>
          </cell>
        </row>
        <row r="605">
          <cell r="A605" t="str">
            <v>SILLA DE PLASTICO LIFETIME PRODUCTS</v>
          </cell>
          <cell r="B605">
            <v>42278</v>
          </cell>
        </row>
        <row r="606">
          <cell r="A606" t="str">
            <v>SILLA DE PLASTICO LIFETIME PRODUCTS</v>
          </cell>
          <cell r="B606">
            <v>42278</v>
          </cell>
        </row>
        <row r="607">
          <cell r="A607" t="str">
            <v>SILLA DE PLASTICO LIFETIME PRODUCTS</v>
          </cell>
          <cell r="B607">
            <v>42278</v>
          </cell>
        </row>
        <row r="608">
          <cell r="A608" t="str">
            <v>SILLA DE PLASTICO LIFETIME PRODUCTS</v>
          </cell>
          <cell r="B608">
            <v>42278</v>
          </cell>
        </row>
        <row r="609">
          <cell r="A609" t="str">
            <v>SILLA DE PLASTICO LIFETIME PRODUCTS</v>
          </cell>
          <cell r="B609">
            <v>42278</v>
          </cell>
        </row>
        <row r="610">
          <cell r="A610" t="str">
            <v>SILLA DE PLASTICO LIFETIME PRODUCTS</v>
          </cell>
          <cell r="B610">
            <v>42278</v>
          </cell>
        </row>
        <row r="611">
          <cell r="A611" t="str">
            <v>SILLA DE PLASTICO LIFETIME PRODUCTS</v>
          </cell>
          <cell r="B611">
            <v>42278</v>
          </cell>
        </row>
        <row r="612">
          <cell r="A612" t="str">
            <v>SILLA DE PLASTICO LIFETIME PRODUCTS</v>
          </cell>
          <cell r="B612">
            <v>42278</v>
          </cell>
        </row>
        <row r="613">
          <cell r="A613" t="str">
            <v>SILLA DE PLASTICO LIFETIME PRODUCTS</v>
          </cell>
          <cell r="B613">
            <v>42278</v>
          </cell>
        </row>
        <row r="614">
          <cell r="A614" t="str">
            <v>SILLA DE PLASTICO LIFETIME PRODUCTS</v>
          </cell>
          <cell r="B614">
            <v>42278</v>
          </cell>
        </row>
        <row r="615">
          <cell r="A615" t="str">
            <v>SILLA DE PLASTICO LIFETIME PRODUCTS</v>
          </cell>
          <cell r="B615">
            <v>42278</v>
          </cell>
        </row>
        <row r="616">
          <cell r="A616" t="str">
            <v>SILLA DE PLASTICO LIFETIME PRODUCTS</v>
          </cell>
          <cell r="B616">
            <v>42278</v>
          </cell>
        </row>
        <row r="617">
          <cell r="A617" t="str">
            <v>SILLA DE PLASTICO LIFETIME PRODUCTS</v>
          </cell>
          <cell r="B617">
            <v>42278</v>
          </cell>
        </row>
        <row r="618">
          <cell r="A618" t="str">
            <v>SILLA DE PLASTICO LIFETIME PRODUCTS</v>
          </cell>
          <cell r="B618">
            <v>42278</v>
          </cell>
        </row>
        <row r="619">
          <cell r="A619" t="str">
            <v>SILLA DE PLASTICO LIFETIME PRODUCTS</v>
          </cell>
          <cell r="B619">
            <v>42278</v>
          </cell>
        </row>
        <row r="620">
          <cell r="A620" t="str">
            <v>SILLA DE PLASTICO LIFETIME PRODUCTS</v>
          </cell>
          <cell r="B620">
            <v>42278</v>
          </cell>
        </row>
        <row r="621">
          <cell r="A621" t="str">
            <v>SILLA DE PLASTICO LIFETIME PRODUCTS</v>
          </cell>
          <cell r="B621">
            <v>42278</v>
          </cell>
        </row>
        <row r="622">
          <cell r="A622" t="str">
            <v>SILLA DE PLASTICO LIFETIME PRODUCTS</v>
          </cell>
          <cell r="B622">
            <v>42278</v>
          </cell>
        </row>
        <row r="623">
          <cell r="A623" t="str">
            <v>SILLA DE PLASTICO LIFETIME PRODUCTS</v>
          </cell>
          <cell r="B623">
            <v>42278</v>
          </cell>
        </row>
        <row r="624">
          <cell r="A624" t="str">
            <v>SILLA DE PLASTICO LIFETIME PRODUCTS</v>
          </cell>
          <cell r="B624">
            <v>42278</v>
          </cell>
        </row>
        <row r="625">
          <cell r="A625" t="str">
            <v>SILLA DE PLASTICO LIFETIME PRODUCTS</v>
          </cell>
          <cell r="B625">
            <v>42278</v>
          </cell>
        </row>
        <row r="626">
          <cell r="A626" t="str">
            <v>SILLA DE PLASTICO LIFETIME PRODUCTS</v>
          </cell>
          <cell r="B626">
            <v>42278</v>
          </cell>
        </row>
        <row r="627">
          <cell r="A627" t="str">
            <v>SILLA DE PLASTICO LIFETIME PRODUCTS</v>
          </cell>
          <cell r="B627">
            <v>42278</v>
          </cell>
        </row>
        <row r="628">
          <cell r="A628" t="str">
            <v>SILLA DE PLASTICO LIFETIME PRODUCTS</v>
          </cell>
          <cell r="B628">
            <v>42278</v>
          </cell>
        </row>
        <row r="629">
          <cell r="A629" t="str">
            <v>SILLA DE PLASTICO LIFETIME PRODUCTS</v>
          </cell>
          <cell r="B629">
            <v>42278</v>
          </cell>
        </row>
        <row r="630">
          <cell r="A630" t="str">
            <v>SILLA DE PLASTICO LIFETIME PRODUCTS</v>
          </cell>
          <cell r="B630">
            <v>42278</v>
          </cell>
        </row>
        <row r="631">
          <cell r="A631" t="str">
            <v>SILLA DE PLASTICO LIFETIME PRODUCTS</v>
          </cell>
          <cell r="B631">
            <v>42278</v>
          </cell>
        </row>
        <row r="632">
          <cell r="A632" t="str">
            <v>SILLA DE TRABAJO MALLA</v>
          </cell>
          <cell r="B632">
            <v>39967</v>
          </cell>
        </row>
        <row r="633">
          <cell r="A633" t="str">
            <v>SILLA DE TRABAJO MALLA</v>
          </cell>
          <cell r="B633">
            <v>39967</v>
          </cell>
        </row>
        <row r="634">
          <cell r="A634" t="str">
            <v>SILLA DE TRABAJO MALLA</v>
          </cell>
          <cell r="B634">
            <v>39967</v>
          </cell>
        </row>
        <row r="635">
          <cell r="A635" t="str">
            <v>SILLA DE TRABAJO MALLA</v>
          </cell>
          <cell r="B635">
            <v>39967</v>
          </cell>
        </row>
        <row r="636">
          <cell r="A636" t="str">
            <v>SILLA DE TRABAJO MALLA</v>
          </cell>
          <cell r="B636">
            <v>39967</v>
          </cell>
        </row>
        <row r="637">
          <cell r="A637" t="str">
            <v>SILLA DE TRABAJO MALLA</v>
          </cell>
          <cell r="B637">
            <v>39967</v>
          </cell>
        </row>
        <row r="638">
          <cell r="A638" t="str">
            <v>SILLA DE TRABAJO MALLA</v>
          </cell>
          <cell r="B638">
            <v>39967</v>
          </cell>
        </row>
        <row r="639">
          <cell r="A639" t="str">
            <v>SILLA DE TRABAJO MALLA</v>
          </cell>
          <cell r="B639">
            <v>39967</v>
          </cell>
        </row>
        <row r="640">
          <cell r="A640" t="str">
            <v>SILLA DE VISITA</v>
          </cell>
          <cell r="B640">
            <v>39991</v>
          </cell>
        </row>
        <row r="641">
          <cell r="A641" t="str">
            <v>SILLA DE VISITA</v>
          </cell>
          <cell r="B641">
            <v>39991</v>
          </cell>
        </row>
        <row r="642">
          <cell r="A642" t="str">
            <v>SILLA DE VISITA</v>
          </cell>
          <cell r="B642">
            <v>39991</v>
          </cell>
        </row>
        <row r="643">
          <cell r="A643" t="str">
            <v>SILLA DE VISITA</v>
          </cell>
          <cell r="B643">
            <v>39991</v>
          </cell>
        </row>
        <row r="644">
          <cell r="A644" t="str">
            <v>SILLA DE VISITA</v>
          </cell>
          <cell r="B644">
            <v>39991</v>
          </cell>
        </row>
        <row r="645">
          <cell r="A645" t="str">
            <v>SILLA DE VISITA</v>
          </cell>
          <cell r="B645">
            <v>39991</v>
          </cell>
        </row>
        <row r="646">
          <cell r="A646" t="str">
            <v xml:space="preserve">SILLA DE VISITA COLOR NEGRO </v>
          </cell>
          <cell r="B646">
            <v>40057</v>
          </cell>
        </row>
        <row r="647">
          <cell r="A647" t="str">
            <v xml:space="preserve">SILLA DE VISITA COLOR NEGRO </v>
          </cell>
          <cell r="B647">
            <v>40057</v>
          </cell>
        </row>
        <row r="648">
          <cell r="A648" t="str">
            <v xml:space="preserve">SILLA DE VISITA COLOR NEGRO </v>
          </cell>
          <cell r="B648">
            <v>40057</v>
          </cell>
        </row>
        <row r="649">
          <cell r="A649" t="str">
            <v xml:space="preserve">SILLA DE VISITA COLOR NEGRO </v>
          </cell>
          <cell r="B649">
            <v>40057</v>
          </cell>
        </row>
        <row r="650">
          <cell r="A650" t="str">
            <v xml:space="preserve">SILLA DE VISITA COLOR NEGRO </v>
          </cell>
          <cell r="B650">
            <v>40057</v>
          </cell>
        </row>
        <row r="651">
          <cell r="A651" t="str">
            <v xml:space="preserve">SILLA DE VISITA COLOR NEGRO </v>
          </cell>
          <cell r="B651">
            <v>40057</v>
          </cell>
        </row>
        <row r="652">
          <cell r="A652" t="str">
            <v xml:space="preserve">SILLA DE VISITA COLOR NEGRO </v>
          </cell>
          <cell r="B652">
            <v>40057</v>
          </cell>
        </row>
        <row r="653">
          <cell r="A653" t="str">
            <v xml:space="preserve">SILLA DE VISITA COLOR NEGRO </v>
          </cell>
          <cell r="B653">
            <v>40057</v>
          </cell>
        </row>
        <row r="654">
          <cell r="A654" t="str">
            <v xml:space="preserve">SILLA DE VISITA COLOR NEGRO </v>
          </cell>
          <cell r="B654">
            <v>40057</v>
          </cell>
        </row>
        <row r="655">
          <cell r="A655" t="str">
            <v xml:space="preserve">SILLA DE VISITA COLOR NEGRO </v>
          </cell>
          <cell r="B655">
            <v>40057</v>
          </cell>
        </row>
        <row r="656">
          <cell r="A656" t="str">
            <v xml:space="preserve">SILLA DE VISITA COLOR NEGRO </v>
          </cell>
          <cell r="B656">
            <v>40057</v>
          </cell>
        </row>
        <row r="657">
          <cell r="A657" t="str">
            <v xml:space="preserve">SILLA DE VISITA COLOR NEGRO </v>
          </cell>
          <cell r="B657">
            <v>40057</v>
          </cell>
        </row>
        <row r="658">
          <cell r="A658" t="str">
            <v xml:space="preserve">SILLA DE VISITA COLOR NEGRO </v>
          </cell>
          <cell r="B658">
            <v>40057</v>
          </cell>
        </row>
        <row r="659">
          <cell r="A659" t="str">
            <v xml:space="preserve">SILLA DE VISITA COLOR NEGRO </v>
          </cell>
          <cell r="B659">
            <v>40057</v>
          </cell>
        </row>
        <row r="660">
          <cell r="A660" t="str">
            <v xml:space="preserve">SILLA DE VISITA COLOR NEGRO </v>
          </cell>
          <cell r="B660">
            <v>40057</v>
          </cell>
        </row>
        <row r="661">
          <cell r="A661" t="str">
            <v xml:space="preserve">SILLA DE VISITA COLOR NEGRO </v>
          </cell>
          <cell r="B661">
            <v>40057</v>
          </cell>
        </row>
        <row r="662">
          <cell r="A662" t="str">
            <v xml:space="preserve">SILLA DE VISITA COLOR NEGRO </v>
          </cell>
          <cell r="B662">
            <v>40057</v>
          </cell>
        </row>
        <row r="663">
          <cell r="A663" t="str">
            <v xml:space="preserve">SILLA DE VISITA COLOR NEGRO </v>
          </cell>
          <cell r="B663">
            <v>40057</v>
          </cell>
        </row>
        <row r="664">
          <cell r="A664" t="str">
            <v xml:space="preserve">SILLA DE VISITA COLOR NEGRO </v>
          </cell>
          <cell r="B664">
            <v>40057</v>
          </cell>
        </row>
        <row r="665">
          <cell r="A665" t="str">
            <v xml:space="preserve">SILLA DE VISITA COLOR NEGRO </v>
          </cell>
          <cell r="B665">
            <v>40057</v>
          </cell>
        </row>
        <row r="666">
          <cell r="A666" t="str">
            <v xml:space="preserve">SILLA DE VISITA COLOR NEGRO </v>
          </cell>
          <cell r="B666">
            <v>40057</v>
          </cell>
        </row>
        <row r="667">
          <cell r="A667" t="str">
            <v xml:space="preserve">SILLA DE VISITA COLOR NEGRO </v>
          </cell>
          <cell r="B667">
            <v>40057</v>
          </cell>
        </row>
        <row r="668">
          <cell r="A668" t="str">
            <v xml:space="preserve">SILLA DE VISITA COLOR NEGRO </v>
          </cell>
          <cell r="B668">
            <v>40057</v>
          </cell>
        </row>
        <row r="669">
          <cell r="A669" t="str">
            <v xml:space="preserve">SILLA DE VISITA COLOR NEGRO </v>
          </cell>
          <cell r="B669">
            <v>40057</v>
          </cell>
        </row>
        <row r="670">
          <cell r="A670" t="str">
            <v>SILLA EJECUTIVA D-ADMINISTRATIVA</v>
          </cell>
          <cell r="B670">
            <v>39216</v>
          </cell>
        </row>
        <row r="671">
          <cell r="A671" t="str">
            <v>SILLA EJECUTIVA PIEL</v>
          </cell>
          <cell r="B671">
            <v>40725</v>
          </cell>
        </row>
        <row r="672">
          <cell r="A672" t="str">
            <v>SILLA ESPECIAL TIPO CAPFCE P/MAESTRO DE PROLIPROPILENO</v>
          </cell>
          <cell r="B672">
            <v>41992</v>
          </cell>
        </row>
        <row r="673">
          <cell r="A673" t="str">
            <v>SILLA GENOVA DE TELA NEGRO</v>
          </cell>
          <cell r="B673">
            <v>39965</v>
          </cell>
        </row>
        <row r="674">
          <cell r="A674" t="str">
            <v>SILLA GENOVA DE TELA NEGRO</v>
          </cell>
          <cell r="B674">
            <v>39965</v>
          </cell>
        </row>
        <row r="675">
          <cell r="A675" t="str">
            <v>SILLA GENOVA DE TELA NEGRO</v>
          </cell>
          <cell r="B675">
            <v>39965</v>
          </cell>
        </row>
        <row r="676">
          <cell r="A676" t="str">
            <v>SILLA GENOVA DE TELA NEGRO</v>
          </cell>
          <cell r="B676">
            <v>39965</v>
          </cell>
        </row>
        <row r="677">
          <cell r="A677" t="str">
            <v>SILLA GENOVA DE TELA NEGRO</v>
          </cell>
          <cell r="B677">
            <v>39965</v>
          </cell>
        </row>
        <row r="678">
          <cell r="A678" t="str">
            <v>SILLA GENOVA DE TELA NEGRO</v>
          </cell>
          <cell r="B678">
            <v>39965</v>
          </cell>
        </row>
        <row r="679">
          <cell r="A679" t="str">
            <v>SILLA GENOVA DE TELA NEGRO</v>
          </cell>
          <cell r="B679">
            <v>39965</v>
          </cell>
        </row>
        <row r="680">
          <cell r="A680" t="str">
            <v>SILLA GENOVA DE TELA NEGRO</v>
          </cell>
          <cell r="B680">
            <v>39965</v>
          </cell>
        </row>
        <row r="681">
          <cell r="A681" t="str">
            <v>SILLA GENOVA DE TELA NEGRO</v>
          </cell>
          <cell r="B681">
            <v>39965</v>
          </cell>
        </row>
        <row r="682">
          <cell r="A682" t="str">
            <v>SILLA GENOVA DE TELA NEGRO</v>
          </cell>
          <cell r="B682">
            <v>39965</v>
          </cell>
        </row>
        <row r="683">
          <cell r="A683" t="str">
            <v>SILLA GENOVA DE TELA NEGRO</v>
          </cell>
          <cell r="B683">
            <v>39965</v>
          </cell>
        </row>
        <row r="684">
          <cell r="A684" t="str">
            <v>SILLA GENOVA DE TELA NEGRO</v>
          </cell>
          <cell r="B684">
            <v>39965</v>
          </cell>
        </row>
        <row r="685">
          <cell r="A685" t="str">
            <v>SILLA GENOVA DE TELA NEGRO</v>
          </cell>
          <cell r="B685">
            <v>39965</v>
          </cell>
        </row>
        <row r="686">
          <cell r="A686" t="str">
            <v>SILLA GENOVA DE TELA NEGRO</v>
          </cell>
          <cell r="B686">
            <v>39965</v>
          </cell>
        </row>
        <row r="687">
          <cell r="A687" t="str">
            <v>SILLA GENOVA DE TELA NEGRO</v>
          </cell>
          <cell r="B687">
            <v>39965</v>
          </cell>
        </row>
        <row r="688">
          <cell r="A688" t="str">
            <v>SILLA GENOVA DE TELA NEGRO</v>
          </cell>
          <cell r="B688">
            <v>39965</v>
          </cell>
        </row>
        <row r="689">
          <cell r="A689" t="str">
            <v>SILLA GENOVA DE TELA NEGRO</v>
          </cell>
          <cell r="B689">
            <v>39965</v>
          </cell>
        </row>
        <row r="690">
          <cell r="A690" t="str">
            <v>SILLA GENOVA DE TELA NEGRO</v>
          </cell>
          <cell r="B690">
            <v>39965</v>
          </cell>
        </row>
        <row r="691">
          <cell r="A691" t="str">
            <v>SILLA GENOVA DE TELA NEGRO</v>
          </cell>
          <cell r="B691">
            <v>39965</v>
          </cell>
        </row>
        <row r="692">
          <cell r="A692" t="str">
            <v>SILLA GENOVA DE TELA NEGRO</v>
          </cell>
          <cell r="B692">
            <v>39965</v>
          </cell>
        </row>
        <row r="693">
          <cell r="A693" t="str">
            <v>SILLA GENOVA DE TELA NEGRO</v>
          </cell>
          <cell r="B693">
            <v>39965</v>
          </cell>
        </row>
        <row r="694">
          <cell r="A694" t="str">
            <v>SILLA GENOVA DE TELA NEGRO</v>
          </cell>
          <cell r="B694">
            <v>39965</v>
          </cell>
        </row>
        <row r="695">
          <cell r="A695" t="str">
            <v>SILLA GENOVA DE TELA NEGRO</v>
          </cell>
          <cell r="B695">
            <v>39965</v>
          </cell>
        </row>
        <row r="696">
          <cell r="A696" t="str">
            <v>SILLA GENOVA DE TELA NEGRO</v>
          </cell>
          <cell r="B696">
            <v>39965</v>
          </cell>
        </row>
        <row r="697">
          <cell r="A697" t="str">
            <v>SILLA GENOVA DE TELA NEGRO</v>
          </cell>
          <cell r="B697">
            <v>39965</v>
          </cell>
        </row>
        <row r="698">
          <cell r="A698" t="str">
            <v>SILLA GENOVA DE TELA NEGRO</v>
          </cell>
          <cell r="B698">
            <v>39965</v>
          </cell>
        </row>
        <row r="699">
          <cell r="A699" t="str">
            <v>SILLA GENOVA DE TELA NEGRO</v>
          </cell>
          <cell r="B699">
            <v>39965</v>
          </cell>
        </row>
        <row r="700">
          <cell r="A700" t="str">
            <v>SILLA GENOVA DE TELA NEGRO</v>
          </cell>
          <cell r="B700">
            <v>39965</v>
          </cell>
        </row>
        <row r="701">
          <cell r="A701" t="str">
            <v>SILLA GENOVA DE TELA NEGRO</v>
          </cell>
          <cell r="B701">
            <v>39965</v>
          </cell>
        </row>
        <row r="702">
          <cell r="A702" t="str">
            <v>SILLA GENOVA DE TELA NEGRO</v>
          </cell>
          <cell r="B702">
            <v>39965</v>
          </cell>
        </row>
        <row r="703">
          <cell r="A703" t="str">
            <v>SILLA GENOVA DE TELA NEGRO</v>
          </cell>
          <cell r="B703">
            <v>39965</v>
          </cell>
        </row>
        <row r="704">
          <cell r="A704" t="str">
            <v>SILLA GENOVA DE TELA NEGRO</v>
          </cell>
          <cell r="B704">
            <v>39965</v>
          </cell>
        </row>
        <row r="705">
          <cell r="A705" t="str">
            <v>SILLA GENOVA DE TELA NEGRO</v>
          </cell>
          <cell r="B705">
            <v>39965</v>
          </cell>
        </row>
        <row r="706">
          <cell r="A706" t="str">
            <v>SILLA GENOVA DE TELA NEGRO</v>
          </cell>
          <cell r="B706">
            <v>39965</v>
          </cell>
        </row>
        <row r="707">
          <cell r="A707" t="str">
            <v>SILLA GENOVA DE TELA NEGRO</v>
          </cell>
          <cell r="B707">
            <v>39965</v>
          </cell>
        </row>
        <row r="708">
          <cell r="A708" t="str">
            <v>SILLA GENOVA DE TELA NEGRO</v>
          </cell>
          <cell r="B708">
            <v>39965</v>
          </cell>
        </row>
        <row r="709">
          <cell r="A709" t="str">
            <v>SILLA GENOVA DE TELA NEGRO</v>
          </cell>
          <cell r="B709">
            <v>39965</v>
          </cell>
        </row>
        <row r="710">
          <cell r="A710" t="str">
            <v>SILLA GENOVA DE TELA NEGRO</v>
          </cell>
          <cell r="B710">
            <v>39965</v>
          </cell>
        </row>
        <row r="711">
          <cell r="A711" t="str">
            <v>SILLA GENOVA DE TELA NEGRO</v>
          </cell>
          <cell r="B711">
            <v>39965</v>
          </cell>
        </row>
        <row r="712">
          <cell r="A712" t="str">
            <v>SILLA GENOVA DE TELA NEGRO</v>
          </cell>
          <cell r="B712">
            <v>39965</v>
          </cell>
        </row>
        <row r="713">
          <cell r="A713" t="str">
            <v>SILLA GENOVA NEGRA</v>
          </cell>
          <cell r="B713">
            <v>42418</v>
          </cell>
        </row>
        <row r="714">
          <cell r="A714" t="str">
            <v>SILLA GENOVA NEGRA</v>
          </cell>
          <cell r="B714">
            <v>42418</v>
          </cell>
        </row>
        <row r="715">
          <cell r="A715" t="str">
            <v>SILLA GENOVA NEGRA</v>
          </cell>
          <cell r="B715">
            <v>42418</v>
          </cell>
        </row>
        <row r="716">
          <cell r="A716" t="str">
            <v>SILLA GENOVA NEGRA</v>
          </cell>
          <cell r="B716">
            <v>42418</v>
          </cell>
        </row>
        <row r="717">
          <cell r="A717" t="str">
            <v>SILLA GENOVA NEGRA</v>
          </cell>
          <cell r="B717">
            <v>42418</v>
          </cell>
        </row>
        <row r="718">
          <cell r="A718" t="str">
            <v>SILLA GENOVA NEGRA</v>
          </cell>
          <cell r="B718">
            <v>42418</v>
          </cell>
        </row>
        <row r="719">
          <cell r="A719" t="str">
            <v>SILLA GENOVA NEGRA</v>
          </cell>
          <cell r="B719">
            <v>42418</v>
          </cell>
        </row>
        <row r="720">
          <cell r="A720" t="str">
            <v>SILLA GENOVA NEGRA</v>
          </cell>
          <cell r="B720">
            <v>42418</v>
          </cell>
        </row>
        <row r="721">
          <cell r="A721" t="str">
            <v>SILLA GENOVA NEGRA</v>
          </cell>
          <cell r="B721">
            <v>42418</v>
          </cell>
        </row>
        <row r="722">
          <cell r="A722" t="str">
            <v>SILLA GENOVA NEGRA</v>
          </cell>
          <cell r="B722">
            <v>42418</v>
          </cell>
        </row>
        <row r="723">
          <cell r="A723" t="str">
            <v>SILLA GERENCIAL, SOPORTE 42-9</v>
          </cell>
          <cell r="B723">
            <v>42193</v>
          </cell>
        </row>
        <row r="724">
          <cell r="A724" t="str">
            <v>SILLA HAMBURGO PRINTAFORM</v>
          </cell>
          <cell r="B724">
            <v>39353</v>
          </cell>
        </row>
        <row r="725">
          <cell r="A725" t="str">
            <v>SILLA LANDBOND CON BRAZOS NEGRA</v>
          </cell>
          <cell r="B725">
            <v>39967</v>
          </cell>
        </row>
        <row r="726">
          <cell r="A726" t="str">
            <v>SILLA LANDBOND CON BRAZOS NEGRA</v>
          </cell>
          <cell r="B726">
            <v>39967</v>
          </cell>
        </row>
        <row r="727">
          <cell r="A727" t="str">
            <v>SILLA LANDBOND CON BRAZOS NEGRA</v>
          </cell>
          <cell r="B727">
            <v>39967</v>
          </cell>
        </row>
        <row r="728">
          <cell r="A728" t="str">
            <v>SILLA LANDBOND CON BRAZOS NEGRA</v>
          </cell>
          <cell r="B728">
            <v>39967</v>
          </cell>
        </row>
        <row r="729">
          <cell r="A729" t="str">
            <v>SILLA LANDBOND CON BRAZOS NEGRA</v>
          </cell>
          <cell r="B729">
            <v>39967</v>
          </cell>
        </row>
        <row r="730">
          <cell r="A730" t="str">
            <v>SILLA LANDBOND CON BRAZOS NEGRA</v>
          </cell>
          <cell r="B730">
            <v>39967</v>
          </cell>
        </row>
        <row r="731">
          <cell r="A731" t="str">
            <v xml:space="preserve">SILLA METALICA PLEGABLE </v>
          </cell>
          <cell r="B731">
            <v>41568</v>
          </cell>
        </row>
        <row r="732">
          <cell r="A732" t="str">
            <v>SILLA METALICA PLEGLABLE</v>
          </cell>
          <cell r="B732">
            <v>41781</v>
          </cell>
        </row>
        <row r="733">
          <cell r="A733" t="str">
            <v>SILLA METALICA PLEGLABLE</v>
          </cell>
          <cell r="B733">
            <v>41781</v>
          </cell>
        </row>
        <row r="734">
          <cell r="A734" t="str">
            <v>SILLA METALICA PLEGLABLE</v>
          </cell>
          <cell r="B734">
            <v>41781</v>
          </cell>
        </row>
        <row r="735">
          <cell r="A735" t="str">
            <v>SILLA METALICA PLEGLABLE</v>
          </cell>
          <cell r="B735">
            <v>41781</v>
          </cell>
        </row>
        <row r="736">
          <cell r="A736" t="str">
            <v>SILLA METALICA PLEGLABLE</v>
          </cell>
          <cell r="B736">
            <v>41781</v>
          </cell>
        </row>
        <row r="737">
          <cell r="A737" t="str">
            <v>SILLA METALICA PLEGLABLE</v>
          </cell>
          <cell r="B737">
            <v>41781</v>
          </cell>
        </row>
        <row r="738">
          <cell r="A738" t="str">
            <v>SILLA PLEGABLE DE RESINA</v>
          </cell>
          <cell r="B738">
            <v>42221</v>
          </cell>
        </row>
        <row r="739">
          <cell r="A739" t="str">
            <v>SILLA PLEGABLE DE RESINA</v>
          </cell>
          <cell r="B739">
            <v>42221</v>
          </cell>
        </row>
        <row r="740">
          <cell r="A740" t="str">
            <v>SILLA PLEGABLE DE RESINA</v>
          </cell>
          <cell r="B740">
            <v>42221</v>
          </cell>
        </row>
        <row r="741">
          <cell r="A741" t="str">
            <v>SILLA PLEGABLE DE RESINA</v>
          </cell>
          <cell r="B741">
            <v>42221</v>
          </cell>
        </row>
        <row r="742">
          <cell r="A742" t="str">
            <v>SILLA PLEGABLE DE RESINA</v>
          </cell>
          <cell r="B742">
            <v>42221</v>
          </cell>
        </row>
        <row r="743">
          <cell r="A743" t="str">
            <v>SILLA PLEGABLE DE RESINA</v>
          </cell>
          <cell r="B743">
            <v>42221</v>
          </cell>
        </row>
        <row r="744">
          <cell r="A744" t="str">
            <v>SILLA PLEGABLE DE RESINA</v>
          </cell>
          <cell r="B744">
            <v>42221</v>
          </cell>
        </row>
        <row r="745">
          <cell r="A745" t="str">
            <v>SILLA PLEGABLE DE RESINA</v>
          </cell>
          <cell r="B745">
            <v>42221</v>
          </cell>
        </row>
        <row r="746">
          <cell r="A746" t="str">
            <v>SILLA PLEGABLE DE RESINA</v>
          </cell>
          <cell r="B746">
            <v>42221</v>
          </cell>
        </row>
        <row r="747">
          <cell r="A747" t="str">
            <v>SILLA PLEGABLE DE RESINA</v>
          </cell>
          <cell r="B747">
            <v>42221</v>
          </cell>
        </row>
        <row r="748">
          <cell r="A748" t="str">
            <v>SILLA PLEGABLE DE RESINA</v>
          </cell>
          <cell r="B748">
            <v>42221</v>
          </cell>
        </row>
        <row r="749">
          <cell r="A749" t="str">
            <v>SILLA PLEGABLE DE RESINA</v>
          </cell>
          <cell r="B749">
            <v>42221</v>
          </cell>
        </row>
        <row r="750">
          <cell r="A750" t="str">
            <v>SILLA PLEGABLE DE RESINA</v>
          </cell>
          <cell r="B750">
            <v>42221</v>
          </cell>
        </row>
        <row r="751">
          <cell r="A751" t="str">
            <v>SILLA PLEGABLE DE RESINA</v>
          </cell>
          <cell r="B751">
            <v>42221</v>
          </cell>
        </row>
        <row r="752">
          <cell r="A752" t="str">
            <v>SILLA PLEGABLE DE RESINA</v>
          </cell>
          <cell r="B752">
            <v>42221</v>
          </cell>
        </row>
        <row r="753">
          <cell r="A753" t="str">
            <v>SILLA PLEGABLE DE RESINA</v>
          </cell>
          <cell r="B753">
            <v>42221</v>
          </cell>
        </row>
        <row r="754">
          <cell r="A754" t="str">
            <v>SILLA PLEGABLE DE RESINA</v>
          </cell>
          <cell r="B754">
            <v>42221</v>
          </cell>
        </row>
        <row r="755">
          <cell r="A755" t="str">
            <v>SILLA PLEGABLE DE RESINA</v>
          </cell>
          <cell r="B755">
            <v>42221</v>
          </cell>
        </row>
        <row r="756">
          <cell r="A756" t="str">
            <v>SILLA PLEGABLE DE RESINA</v>
          </cell>
          <cell r="B756">
            <v>42221</v>
          </cell>
        </row>
        <row r="757">
          <cell r="A757" t="str">
            <v>SILLA PLEGABLE DE RESINA</v>
          </cell>
          <cell r="B757">
            <v>42221</v>
          </cell>
        </row>
        <row r="758">
          <cell r="A758" t="str">
            <v>SILLA PLEGABLE DE RESINA</v>
          </cell>
          <cell r="B758">
            <v>42221</v>
          </cell>
        </row>
        <row r="759">
          <cell r="A759" t="str">
            <v>SILLA PLEGABLE DE RESINA</v>
          </cell>
          <cell r="B759">
            <v>42221</v>
          </cell>
        </row>
        <row r="760">
          <cell r="A760" t="str">
            <v>SILLA PLEGABLE DE RESINA</v>
          </cell>
          <cell r="B760">
            <v>42221</v>
          </cell>
        </row>
        <row r="761">
          <cell r="A761" t="str">
            <v>SILLA PLEGABLE DE RESINA</v>
          </cell>
          <cell r="B761">
            <v>42221</v>
          </cell>
        </row>
        <row r="762">
          <cell r="A762" t="str">
            <v>SILLA PLEGABLE DE RESINA</v>
          </cell>
          <cell r="B762">
            <v>42221</v>
          </cell>
        </row>
        <row r="763">
          <cell r="A763" t="str">
            <v>SILLA PLEGABLE DE RESINA</v>
          </cell>
          <cell r="B763">
            <v>42221</v>
          </cell>
        </row>
        <row r="764">
          <cell r="A764" t="str">
            <v>SILLA PLEGABLE DE RESINA</v>
          </cell>
          <cell r="B764">
            <v>42221</v>
          </cell>
        </row>
        <row r="765">
          <cell r="A765" t="str">
            <v>SILLA PLEGABLE DE RESINA</v>
          </cell>
          <cell r="B765">
            <v>42221</v>
          </cell>
        </row>
        <row r="766">
          <cell r="A766" t="str">
            <v>SILLA PLEGABLE DE RESINA</v>
          </cell>
          <cell r="B766">
            <v>42221</v>
          </cell>
        </row>
        <row r="767">
          <cell r="A767" t="str">
            <v>SILLA PLEGABLE DE RESINA</v>
          </cell>
          <cell r="B767">
            <v>42221</v>
          </cell>
        </row>
        <row r="768">
          <cell r="A768" t="str">
            <v>SILLA PLEGABLE DE RESINA</v>
          </cell>
          <cell r="B768">
            <v>42221</v>
          </cell>
        </row>
        <row r="769">
          <cell r="A769" t="str">
            <v>SILLA PLEGABLE DE RESINA</v>
          </cell>
          <cell r="B769">
            <v>42221</v>
          </cell>
        </row>
        <row r="770">
          <cell r="A770" t="str">
            <v>SILLA PLEGABLE DE RESINA</v>
          </cell>
          <cell r="B770">
            <v>42221</v>
          </cell>
        </row>
        <row r="771">
          <cell r="A771" t="str">
            <v>SILLA PLEGABLE DE RESINA</v>
          </cell>
          <cell r="B771">
            <v>42221</v>
          </cell>
        </row>
        <row r="772">
          <cell r="A772" t="str">
            <v>SILLA PLEGABLE DE RESINA</v>
          </cell>
          <cell r="B772">
            <v>42221</v>
          </cell>
        </row>
        <row r="773">
          <cell r="A773" t="str">
            <v>SILLA PLEGABLE DE RESINA</v>
          </cell>
          <cell r="B773">
            <v>42221</v>
          </cell>
        </row>
        <row r="774">
          <cell r="A774" t="str">
            <v>SILLA PLEGABLE DE RESINA</v>
          </cell>
          <cell r="B774">
            <v>42221</v>
          </cell>
        </row>
        <row r="775">
          <cell r="A775" t="str">
            <v>SILLA PLEGABLE DE RESINA</v>
          </cell>
          <cell r="B775">
            <v>42221</v>
          </cell>
        </row>
        <row r="776">
          <cell r="A776" t="str">
            <v>SILLA PLEGABLE DE RESINA</v>
          </cell>
          <cell r="B776">
            <v>42221</v>
          </cell>
        </row>
        <row r="777">
          <cell r="A777" t="str">
            <v>SILLA PLEGABLE DE RESINA</v>
          </cell>
          <cell r="B777">
            <v>42221</v>
          </cell>
        </row>
        <row r="778">
          <cell r="A778" t="str">
            <v>SILLA PLEGLABES LIFETIME</v>
          </cell>
          <cell r="B778">
            <v>42472</v>
          </cell>
        </row>
        <row r="779">
          <cell r="A779" t="str">
            <v>SILLA PLEGLABES LIFETIME</v>
          </cell>
          <cell r="B779">
            <v>42472</v>
          </cell>
        </row>
        <row r="780">
          <cell r="A780" t="str">
            <v>SILLA PLEGLABES LIFETIME</v>
          </cell>
          <cell r="B780">
            <v>42472</v>
          </cell>
        </row>
        <row r="781">
          <cell r="A781" t="str">
            <v>SILLA PLEGLABES LIFETIME</v>
          </cell>
          <cell r="B781">
            <v>42472</v>
          </cell>
        </row>
        <row r="782">
          <cell r="A782" t="str">
            <v>SILLA PLEGLABES LIFETIME</v>
          </cell>
          <cell r="B782">
            <v>42472</v>
          </cell>
        </row>
        <row r="783">
          <cell r="A783" t="str">
            <v>SILLA PLEGLABES LIFETIME</v>
          </cell>
          <cell r="B783">
            <v>42472</v>
          </cell>
        </row>
        <row r="784">
          <cell r="A784" t="str">
            <v>SILLA PLEGLABES LIFETIME</v>
          </cell>
          <cell r="B784">
            <v>42472</v>
          </cell>
        </row>
        <row r="785">
          <cell r="A785" t="str">
            <v>SILLA PLEGLABES LIFETIME</v>
          </cell>
          <cell r="B785">
            <v>42472</v>
          </cell>
        </row>
        <row r="786">
          <cell r="A786" t="str">
            <v>SILLA PLEGLABES LIFETIME</v>
          </cell>
          <cell r="B786">
            <v>42472</v>
          </cell>
        </row>
        <row r="787">
          <cell r="A787" t="str">
            <v>SILLA PLEGLABES LIFETIME</v>
          </cell>
          <cell r="B787">
            <v>42472</v>
          </cell>
        </row>
        <row r="788">
          <cell r="A788" t="str">
            <v>SILLA PLEGLABES LIFETIME</v>
          </cell>
          <cell r="B788">
            <v>42472</v>
          </cell>
        </row>
        <row r="789">
          <cell r="A789" t="str">
            <v>SILLA PLEGLABES LIFETIME</v>
          </cell>
          <cell r="B789">
            <v>42472</v>
          </cell>
        </row>
        <row r="790">
          <cell r="A790" t="str">
            <v>SILLA PLEGLABES LIFETIME</v>
          </cell>
          <cell r="B790">
            <v>42472</v>
          </cell>
        </row>
        <row r="791">
          <cell r="A791" t="str">
            <v>SILLA PLEGLABES LIFETIME</v>
          </cell>
          <cell r="B791">
            <v>42472</v>
          </cell>
        </row>
        <row r="792">
          <cell r="A792" t="str">
            <v>SILLA PLEGLABES LIFETIME</v>
          </cell>
          <cell r="B792">
            <v>42472</v>
          </cell>
        </row>
        <row r="793">
          <cell r="A793" t="str">
            <v>SILLA PLEGLABES LIFETIME</v>
          </cell>
          <cell r="B793">
            <v>42472</v>
          </cell>
        </row>
        <row r="794">
          <cell r="A794" t="str">
            <v>SILLA PLEGLABES LIFETIME</v>
          </cell>
          <cell r="B794">
            <v>42472</v>
          </cell>
        </row>
        <row r="795">
          <cell r="A795" t="str">
            <v>SILLA PLEGLABES LIFETIME</v>
          </cell>
          <cell r="B795">
            <v>42472</v>
          </cell>
        </row>
        <row r="796">
          <cell r="A796" t="str">
            <v>SILLA PLEGLABES LIFETIME</v>
          </cell>
          <cell r="B796">
            <v>42472</v>
          </cell>
        </row>
        <row r="797">
          <cell r="A797" t="str">
            <v>SILLA PLEGLABES LIFETIME</v>
          </cell>
          <cell r="B797">
            <v>42472</v>
          </cell>
        </row>
        <row r="798">
          <cell r="A798" t="str">
            <v>SILLA PLEGLABES LIFETIME</v>
          </cell>
          <cell r="B798">
            <v>42472</v>
          </cell>
        </row>
        <row r="799">
          <cell r="A799" t="str">
            <v>SILLA PLEGLABES LIFETIME</v>
          </cell>
          <cell r="B799">
            <v>42472</v>
          </cell>
        </row>
        <row r="800">
          <cell r="A800" t="str">
            <v>SILLA SECRETARIAL</v>
          </cell>
          <cell r="B800">
            <v>39128</v>
          </cell>
        </row>
        <row r="801">
          <cell r="A801" t="str">
            <v>SILLA SECRETARIAL</v>
          </cell>
          <cell r="B801">
            <v>40004</v>
          </cell>
        </row>
        <row r="802">
          <cell r="A802" t="str">
            <v>SILLA SECRETARIAL</v>
          </cell>
          <cell r="B802">
            <v>42193</v>
          </cell>
        </row>
        <row r="803">
          <cell r="A803" t="str">
            <v>SILLA SECRETARIAL</v>
          </cell>
          <cell r="B803">
            <v>42193</v>
          </cell>
        </row>
        <row r="804">
          <cell r="A804" t="str">
            <v>SILLA SECRETARIAL</v>
          </cell>
          <cell r="B804">
            <v>42193</v>
          </cell>
        </row>
        <row r="805">
          <cell r="A805" t="str">
            <v>SILLA SECRETARIAL</v>
          </cell>
          <cell r="B805">
            <v>42193</v>
          </cell>
        </row>
        <row r="806">
          <cell r="A806" t="str">
            <v>SILLA SECRETARIAL</v>
          </cell>
          <cell r="B806">
            <v>42193</v>
          </cell>
        </row>
        <row r="807">
          <cell r="A807" t="str">
            <v>SILLA SECRETARIAL</v>
          </cell>
          <cell r="B807">
            <v>42193</v>
          </cell>
        </row>
        <row r="808">
          <cell r="A808" t="str">
            <v>SILLA SECRETARIAL</v>
          </cell>
          <cell r="B808">
            <v>42193</v>
          </cell>
        </row>
        <row r="809">
          <cell r="A809" t="str">
            <v>SILLA SECRETARIAL</v>
          </cell>
          <cell r="B809">
            <v>42193</v>
          </cell>
        </row>
        <row r="810">
          <cell r="A810" t="str">
            <v>SILLA SECRETARIAL</v>
          </cell>
          <cell r="B810">
            <v>42193</v>
          </cell>
        </row>
        <row r="811">
          <cell r="A811" t="str">
            <v>SILLA SECRETARIAL</v>
          </cell>
          <cell r="B811">
            <v>42193</v>
          </cell>
        </row>
        <row r="812">
          <cell r="A812" t="str">
            <v>SILLA SECRETARIAL</v>
          </cell>
          <cell r="B812">
            <v>42247</v>
          </cell>
        </row>
        <row r="813">
          <cell r="A813" t="str">
            <v xml:space="preserve">SILLA SECRETARIAL </v>
          </cell>
          <cell r="B813">
            <v>40004</v>
          </cell>
        </row>
        <row r="814">
          <cell r="A814" t="str">
            <v xml:space="preserve">SILLA SECRETARIAL </v>
          </cell>
          <cell r="B814">
            <v>41149</v>
          </cell>
        </row>
        <row r="815">
          <cell r="A815" t="str">
            <v xml:space="preserve">SILLA SECRETARIAL  </v>
          </cell>
          <cell r="B815">
            <v>39499</v>
          </cell>
        </row>
        <row r="816">
          <cell r="A816" t="str">
            <v xml:space="preserve">SILLA SECRETARIAL  </v>
          </cell>
          <cell r="B816">
            <v>39499</v>
          </cell>
        </row>
        <row r="817">
          <cell r="A817" t="str">
            <v>SILLA SECRETARIAL GIRATORIA</v>
          </cell>
          <cell r="B817">
            <v>39991</v>
          </cell>
        </row>
        <row r="818">
          <cell r="A818" t="str">
            <v>SILLA SECRETARIAL GIRATORIA</v>
          </cell>
          <cell r="B818">
            <v>39991</v>
          </cell>
        </row>
        <row r="819">
          <cell r="A819" t="str">
            <v>SILLA SECRETARIAL GIRATORIA</v>
          </cell>
          <cell r="B819">
            <v>39991</v>
          </cell>
        </row>
        <row r="820">
          <cell r="A820" t="str">
            <v>SILLA SECRETARIAL GIRATORIA</v>
          </cell>
          <cell r="B820">
            <v>39991</v>
          </cell>
        </row>
        <row r="821">
          <cell r="A821" t="str">
            <v xml:space="preserve">SILLA SECRETARIAL PRINTAFORM </v>
          </cell>
          <cell r="B821">
            <v>39257</v>
          </cell>
        </row>
        <row r="822">
          <cell r="A822" t="str">
            <v xml:space="preserve">SILLA SECRETARIAL PRINTAFORM </v>
          </cell>
          <cell r="B822">
            <v>39287</v>
          </cell>
        </row>
        <row r="823">
          <cell r="A823" t="str">
            <v xml:space="preserve">SILLA SECRETARIAL PRINTAFORM AMBERES </v>
          </cell>
          <cell r="B823">
            <v>39428</v>
          </cell>
        </row>
        <row r="824">
          <cell r="A824" t="str">
            <v>SILLAS DE VISITA NEGRA</v>
          </cell>
          <cell r="B824">
            <v>42976</v>
          </cell>
        </row>
        <row r="825">
          <cell r="A825" t="str">
            <v>SILLAS DE VISITA NEGRA</v>
          </cell>
          <cell r="B825">
            <v>42976</v>
          </cell>
        </row>
        <row r="826">
          <cell r="A826" t="str">
            <v>SILLAS DE VISITA NEGRA</v>
          </cell>
          <cell r="B826">
            <v>42976</v>
          </cell>
        </row>
        <row r="827">
          <cell r="A827" t="str">
            <v>SILLAS DE VISITA NEGRA</v>
          </cell>
          <cell r="B827">
            <v>42976</v>
          </cell>
        </row>
        <row r="828">
          <cell r="A828" t="str">
            <v>SILLAS DE VISITA NEGRA</v>
          </cell>
          <cell r="B828">
            <v>42976</v>
          </cell>
        </row>
        <row r="829">
          <cell r="A829" t="str">
            <v>SILLAS DE VISITA S/BR/R/MED/EST/MET/C/NEGRO POLIPROPILENO</v>
          </cell>
          <cell r="B829">
            <v>42794</v>
          </cell>
        </row>
        <row r="830">
          <cell r="A830" t="str">
            <v>SILLAS DE VISITA S/BR/R/MED/EST/MET/C/NEGRO POLIPROPILENO</v>
          </cell>
          <cell r="B830">
            <v>42794</v>
          </cell>
        </row>
        <row r="831">
          <cell r="A831" t="str">
            <v>SILLAS DE VISITA S/BR/R/MED/EST/MET/C/NEGRO POLIPROPILENO</v>
          </cell>
          <cell r="B831">
            <v>42794</v>
          </cell>
        </row>
        <row r="832">
          <cell r="A832" t="str">
            <v>SILLAS DE VISITA S/BR/R/MED/EST/MET/C/NEGRO POLIPROPILENO</v>
          </cell>
          <cell r="B832">
            <v>42794</v>
          </cell>
        </row>
        <row r="833">
          <cell r="A833" t="str">
            <v>SILLAS DE VISITA S/BR/R/MED/EST/MET/C/NEGRO POLIPROPILENO</v>
          </cell>
          <cell r="B833">
            <v>42794</v>
          </cell>
        </row>
        <row r="834">
          <cell r="A834" t="str">
            <v>SILLAS DE VISITA S/BR/R/MED/EST/MET/C/NEGRO POLIPROPILENO</v>
          </cell>
          <cell r="B834">
            <v>42794</v>
          </cell>
        </row>
        <row r="835">
          <cell r="A835" t="str">
            <v>SILLAS DE VISITA S/BR/R/MED/EST/MET/C/NEGRO POLIPROPILENO</v>
          </cell>
          <cell r="B835">
            <v>42794</v>
          </cell>
        </row>
        <row r="836">
          <cell r="A836" t="str">
            <v>SILLAS DE VISITA S/BR/R/MED/EST/MET/C/NEGRO POLIPROPILENO</v>
          </cell>
          <cell r="B836">
            <v>42794</v>
          </cell>
        </row>
        <row r="837">
          <cell r="A837" t="str">
            <v>SILLAS DE VISITA S/BR/R/MED/EST/MET/C/NEGRO POLIPROPILENO</v>
          </cell>
          <cell r="B837">
            <v>42794</v>
          </cell>
        </row>
        <row r="838">
          <cell r="A838" t="str">
            <v>SILLAS DE VISITA S/BR/R/MED/EST/MET/C/NEGRO POLIPROPILENO</v>
          </cell>
          <cell r="B838">
            <v>42794</v>
          </cell>
        </row>
        <row r="839">
          <cell r="A839" t="str">
            <v>SILLAS DE VISITA S/BR/R/MED/EST/MET/C/NEGRO POLIPROPILENO</v>
          </cell>
          <cell r="B839">
            <v>42794</v>
          </cell>
        </row>
        <row r="840">
          <cell r="A840" t="str">
            <v>SILLAS DE VISITA S/BR/R/MED/EST/MET/C/NEGRO POLIPROPILENO</v>
          </cell>
          <cell r="B840">
            <v>42794</v>
          </cell>
        </row>
        <row r="841">
          <cell r="A841" t="str">
            <v>SILLAS DE VISITA S/BR/R/MED/EST/MET/C/NEGRO POLIPROPILENO</v>
          </cell>
          <cell r="B841">
            <v>42794</v>
          </cell>
        </row>
        <row r="842">
          <cell r="A842" t="str">
            <v>SILLAS DE VISITA S/BR/R/MED/EST/MET/C/NEGRO POLIPROPILENO</v>
          </cell>
          <cell r="B842">
            <v>42794</v>
          </cell>
        </row>
        <row r="843">
          <cell r="A843" t="str">
            <v>SILLAS DE VISITA S/BR/R/MED/EST/MET/C/NEGRO POLIPROPILENO</v>
          </cell>
          <cell r="B843">
            <v>42794</v>
          </cell>
        </row>
        <row r="844">
          <cell r="A844" t="str">
            <v>SILLAS DE VISITA S/BR/R/MED/EST/MET/C/NEGRO POLIPROPILENO</v>
          </cell>
          <cell r="B844">
            <v>42794</v>
          </cell>
        </row>
        <row r="845">
          <cell r="A845" t="str">
            <v>SILLAS DE VISITA S/BR/R/MED/EST/MET/C/NEGRO POLIPROPILENO</v>
          </cell>
          <cell r="B845">
            <v>42794</v>
          </cell>
        </row>
        <row r="846">
          <cell r="A846" t="str">
            <v>SILLAS DE VISITA S/BR/R/MED/EST/MET/C/NEGRO POLIPROPILENO</v>
          </cell>
          <cell r="B846">
            <v>42794</v>
          </cell>
        </row>
        <row r="847">
          <cell r="A847" t="str">
            <v>SILLAS DE VISITA S/BR/R/MED/EST/MET/C/NEGRO POLIPROPILENO</v>
          </cell>
          <cell r="B847">
            <v>42794</v>
          </cell>
        </row>
        <row r="848">
          <cell r="A848" t="str">
            <v>SILLAS DE VISITA S/BR/R/MED/EST/MET/C/NEGRO POLIPROPILENO</v>
          </cell>
          <cell r="B848">
            <v>42794</v>
          </cell>
        </row>
        <row r="849">
          <cell r="A849" t="str">
            <v>SILLAS DE VISITA S/BR/R/MED/EST/MET/C/NEGRO POLIPROPILENO</v>
          </cell>
          <cell r="B849">
            <v>42794</v>
          </cell>
        </row>
        <row r="850">
          <cell r="A850" t="str">
            <v>SILLAS DE VISITA S/BR/R/MED/EST/MET/C/NEGRO POLIPROPILENO</v>
          </cell>
          <cell r="B850">
            <v>42794</v>
          </cell>
        </row>
        <row r="851">
          <cell r="A851" t="str">
            <v>SILLAS DE VISITA S/BR/R/MED/EST/MET/C/NEGRO POLIPROPILENO</v>
          </cell>
          <cell r="B851">
            <v>42794</v>
          </cell>
        </row>
        <row r="852">
          <cell r="A852" t="str">
            <v>SILLAS DE VISITA S/BR/R/MED/EST/MET/C/NEGRO POLIPROPILENO</v>
          </cell>
          <cell r="B852">
            <v>42794</v>
          </cell>
        </row>
        <row r="853">
          <cell r="A853" t="str">
            <v>SILLAS DE VISITA S/BR/R/MED/EST/MET/C/NEGRO POLIPROPILENO</v>
          </cell>
          <cell r="B853">
            <v>42794</v>
          </cell>
        </row>
        <row r="854">
          <cell r="A854" t="str">
            <v>SILLAS DE VISITA S/BR/R/MED/EST/MET/C/NEGRO POLIPROPILENO</v>
          </cell>
          <cell r="B854">
            <v>42794</v>
          </cell>
        </row>
        <row r="855">
          <cell r="A855" t="str">
            <v>SILLAS DE VISITA S/BR/R/MED/EST/MET/C/NEGRO POLIPROPILENO</v>
          </cell>
          <cell r="B855">
            <v>42794</v>
          </cell>
        </row>
        <row r="856">
          <cell r="A856" t="str">
            <v>SILLAS DE VISITA S/BR/R/MED/EST/MET/C/NEGRO POLIPROPILENO</v>
          </cell>
          <cell r="B856">
            <v>42794</v>
          </cell>
        </row>
        <row r="857">
          <cell r="A857" t="str">
            <v>SILLAS DE VISITA S/BR/R/MED/EST/MET/C/NEGRO POLIPROPILENO</v>
          </cell>
          <cell r="B857">
            <v>42794</v>
          </cell>
        </row>
        <row r="858">
          <cell r="A858" t="str">
            <v>SILLAS DE VISITA S/BR/R/MED/EST/MET/C/NEGRO POLIPROPILENO</v>
          </cell>
          <cell r="B858">
            <v>42794</v>
          </cell>
        </row>
        <row r="859">
          <cell r="A859" t="str">
            <v>SILLAS DE VISITA S/BR/R/MED/EST/MET/C/NEGRO POLIPROPILENO</v>
          </cell>
          <cell r="B859">
            <v>42794</v>
          </cell>
        </row>
        <row r="860">
          <cell r="A860" t="str">
            <v>SILLAS DE VISITA S/BR/R/MED/EST/MET/C/NEGRO POLIPROPILENO</v>
          </cell>
          <cell r="B860">
            <v>42794</v>
          </cell>
        </row>
        <row r="861">
          <cell r="A861" t="str">
            <v>SILLAS DE VISITA S/BR/R/MED/EST/MET/C/NEGRO POLIPROPILENO</v>
          </cell>
          <cell r="B861">
            <v>42794</v>
          </cell>
        </row>
        <row r="862">
          <cell r="A862" t="str">
            <v>SILLAS DE VISITA S/BR/R/MED/EST/MET/C/NEGRO POLIPROPILENO</v>
          </cell>
          <cell r="B862">
            <v>42794</v>
          </cell>
        </row>
        <row r="863">
          <cell r="A863" t="str">
            <v>SILLAS DE VISITA UBR</v>
          </cell>
          <cell r="B863">
            <v>41876</v>
          </cell>
        </row>
        <row r="864">
          <cell r="A864" t="str">
            <v>SILLAS GENOVA NEGRA</v>
          </cell>
          <cell r="B864">
            <v>42472</v>
          </cell>
        </row>
        <row r="865">
          <cell r="A865" t="str">
            <v>SILLAS GENOVA NEGRA</v>
          </cell>
          <cell r="B865">
            <v>42472</v>
          </cell>
        </row>
        <row r="866">
          <cell r="A866" t="str">
            <v>SILLAS GENOVA NEGRA</v>
          </cell>
          <cell r="B866">
            <v>42472</v>
          </cell>
        </row>
        <row r="867">
          <cell r="A867" t="str">
            <v>SILLAS GENOVA NEGRA</v>
          </cell>
          <cell r="B867">
            <v>42472</v>
          </cell>
        </row>
        <row r="868">
          <cell r="A868" t="str">
            <v>SILLAS GENOVA NEGRA</v>
          </cell>
          <cell r="B868">
            <v>42472</v>
          </cell>
        </row>
        <row r="869">
          <cell r="A869" t="str">
            <v>SILLAS GENOVA NEGRA</v>
          </cell>
          <cell r="B869">
            <v>42472</v>
          </cell>
        </row>
        <row r="870">
          <cell r="A870" t="str">
            <v>SILLAS NEGRAS D-ADMINISTRATIVA</v>
          </cell>
          <cell r="B870">
            <v>39153</v>
          </cell>
        </row>
        <row r="871">
          <cell r="A871" t="str">
            <v xml:space="preserve">SILLAS PLEGABLES LIFE </v>
          </cell>
          <cell r="B871">
            <v>43025</v>
          </cell>
        </row>
        <row r="872">
          <cell r="A872" t="str">
            <v xml:space="preserve">SILLAS PLEGABLES LIFE </v>
          </cell>
          <cell r="B872">
            <v>43025</v>
          </cell>
        </row>
        <row r="873">
          <cell r="A873" t="str">
            <v xml:space="preserve">SILLAS PLEGABLES LIFE </v>
          </cell>
          <cell r="B873">
            <v>43025</v>
          </cell>
        </row>
        <row r="874">
          <cell r="A874" t="str">
            <v xml:space="preserve">SILLAS PLEGABLES LIFE </v>
          </cell>
          <cell r="B874">
            <v>43025</v>
          </cell>
        </row>
        <row r="875">
          <cell r="A875" t="str">
            <v xml:space="preserve">SILLAS PLEGABLES LIFE </v>
          </cell>
          <cell r="B875">
            <v>43025</v>
          </cell>
        </row>
        <row r="876">
          <cell r="A876" t="str">
            <v xml:space="preserve">SILLAS PLEGABLES LIFE </v>
          </cell>
          <cell r="B876">
            <v>43025</v>
          </cell>
        </row>
        <row r="877">
          <cell r="A877" t="str">
            <v xml:space="preserve">SILLAS PLEGABLES LIFE </v>
          </cell>
          <cell r="B877">
            <v>43025</v>
          </cell>
        </row>
        <row r="878">
          <cell r="A878" t="str">
            <v xml:space="preserve">SILLAS PLEGABLES LIFE </v>
          </cell>
          <cell r="B878">
            <v>43025</v>
          </cell>
        </row>
        <row r="879">
          <cell r="A879" t="str">
            <v xml:space="preserve">SILLAS PLEGABLES LIFE </v>
          </cell>
          <cell r="B879">
            <v>43025</v>
          </cell>
        </row>
        <row r="880">
          <cell r="A880" t="str">
            <v xml:space="preserve">SILLAS PLEGABLES LIFE </v>
          </cell>
          <cell r="B880">
            <v>43025</v>
          </cell>
        </row>
        <row r="881">
          <cell r="A881" t="str">
            <v xml:space="preserve">SILLAS PLEGABLES LIFE </v>
          </cell>
          <cell r="B881">
            <v>43025</v>
          </cell>
        </row>
        <row r="882">
          <cell r="A882" t="str">
            <v xml:space="preserve">SILLAS PLEGABLES LIFE </v>
          </cell>
          <cell r="B882">
            <v>43025</v>
          </cell>
        </row>
        <row r="883">
          <cell r="A883" t="str">
            <v xml:space="preserve">SILLAS PLEGABLES LIFE </v>
          </cell>
          <cell r="B883">
            <v>43025</v>
          </cell>
        </row>
        <row r="884">
          <cell r="A884" t="str">
            <v xml:space="preserve">SILLAS PLEGABLES LIFE </v>
          </cell>
          <cell r="B884">
            <v>43025</v>
          </cell>
        </row>
        <row r="885">
          <cell r="A885" t="str">
            <v xml:space="preserve">SILLAS PLEGABLES LIFE </v>
          </cell>
          <cell r="B885">
            <v>43025</v>
          </cell>
        </row>
        <row r="886">
          <cell r="A886" t="str">
            <v xml:space="preserve">SILLAS PLEGABLES LIFE </v>
          </cell>
          <cell r="B886">
            <v>43025</v>
          </cell>
        </row>
        <row r="887">
          <cell r="A887" t="str">
            <v xml:space="preserve">SILLAS PLEGABLES LIFE </v>
          </cell>
          <cell r="B887">
            <v>43025</v>
          </cell>
        </row>
        <row r="888">
          <cell r="A888" t="str">
            <v xml:space="preserve">SILLAS PLEGABLES LIFE </v>
          </cell>
          <cell r="B888">
            <v>43025</v>
          </cell>
        </row>
        <row r="889">
          <cell r="A889" t="str">
            <v>SILLAS SECRETARIALES NEGRA</v>
          </cell>
          <cell r="B889">
            <v>39653</v>
          </cell>
        </row>
        <row r="890">
          <cell r="A890" t="str">
            <v>SILLAS SECRETARIALES NEGRA</v>
          </cell>
          <cell r="B890">
            <v>39653</v>
          </cell>
        </row>
        <row r="891">
          <cell r="A891" t="str">
            <v>SILLAS SECRETARIALES NEGRA</v>
          </cell>
          <cell r="B891">
            <v>39653</v>
          </cell>
        </row>
        <row r="892">
          <cell r="A892" t="str">
            <v>SILLAS SECRETARIALES NEGRA</v>
          </cell>
          <cell r="B892">
            <v>39653</v>
          </cell>
        </row>
        <row r="893">
          <cell r="A893" t="str">
            <v>SOPORTE TELEVISOR</v>
          </cell>
          <cell r="B893">
            <v>42051</v>
          </cell>
        </row>
        <row r="894">
          <cell r="A894" t="str">
            <v>SUBE Y BAJA PARA CAPACIDADES DIFERENTES</v>
          </cell>
          <cell r="B894">
            <v>43154</v>
          </cell>
        </row>
        <row r="895">
          <cell r="A895" t="str">
            <v>SUMADORA</v>
          </cell>
          <cell r="B895">
            <v>41206</v>
          </cell>
        </row>
        <row r="896">
          <cell r="A896" t="str">
            <v>SUMADORA PORTABLE</v>
          </cell>
          <cell r="B896">
            <v>41031</v>
          </cell>
        </row>
        <row r="897">
          <cell r="A897" t="str">
            <v>TABLA PARA CAMBIAR BEBE STURDYSTATION</v>
          </cell>
          <cell r="B897">
            <v>42186</v>
          </cell>
        </row>
        <row r="898">
          <cell r="A898" t="str">
            <v>TABLA PARA CAMBIAR BEBE STURDYSTATION</v>
          </cell>
          <cell r="B898">
            <v>42186</v>
          </cell>
        </row>
        <row r="899">
          <cell r="A899" t="str">
            <v>TABLAS PARA CAMBIAR AL BEBE STURDYSTATION</v>
          </cell>
          <cell r="B899">
            <v>40693</v>
          </cell>
        </row>
        <row r="900">
          <cell r="A900" t="str">
            <v>TABLAS PARA CAMBIAR AL BEBE STURDYSTATION</v>
          </cell>
          <cell r="B900">
            <v>40693</v>
          </cell>
        </row>
        <row r="901">
          <cell r="A901" t="str">
            <v>TABLAS PARA CAMBIAR AL BEBE STURDYSTATION</v>
          </cell>
          <cell r="B901">
            <v>40693</v>
          </cell>
        </row>
        <row r="902">
          <cell r="A902" t="str">
            <v xml:space="preserve">TABLE </v>
          </cell>
          <cell r="B902">
            <v>42248</v>
          </cell>
        </row>
        <row r="903">
          <cell r="A903" t="str">
            <v>TANQUE DE GAS</v>
          </cell>
          <cell r="B903">
            <v>40808</v>
          </cell>
        </row>
        <row r="904">
          <cell r="A904" t="str">
            <v>TANQUE DE GAS</v>
          </cell>
          <cell r="B904">
            <v>42158</v>
          </cell>
        </row>
        <row r="905">
          <cell r="A905" t="str">
            <v>TANQUE VDE DIAF PRO X 119G</v>
          </cell>
          <cell r="B905">
            <v>43353</v>
          </cell>
        </row>
        <row r="906">
          <cell r="A906" t="str">
            <v>TELA MALLA SOMBRA RASCHEL MARFIL 95%</v>
          </cell>
          <cell r="B906">
            <v>39882</v>
          </cell>
        </row>
        <row r="907">
          <cell r="A907" t="str">
            <v>TELA MALLA SOMBRA RASCHEL MARFIL 95%</v>
          </cell>
          <cell r="B907">
            <v>39882</v>
          </cell>
        </row>
        <row r="908">
          <cell r="A908" t="str">
            <v>TELEFONO CELULAR</v>
          </cell>
          <cell r="B908" t="str">
            <v>14/10/2020</v>
          </cell>
        </row>
        <row r="909">
          <cell r="A909" t="str">
            <v>TELEFONO NEXTEL RADIO PORTATIL I560 FALCON</v>
          </cell>
          <cell r="B909">
            <v>39805</v>
          </cell>
        </row>
        <row r="910">
          <cell r="A910" t="str">
            <v>TELEFONO NEXTEL RADIO PORTATIL I560 FALCON</v>
          </cell>
          <cell r="B910">
            <v>39925</v>
          </cell>
        </row>
        <row r="911">
          <cell r="A911" t="str">
            <v>TELEFONO UNILINEA BLANCO</v>
          </cell>
          <cell r="B911">
            <v>41298</v>
          </cell>
        </row>
        <row r="912">
          <cell r="A912" t="str">
            <v>TELEFONO UNILINEA BLANCO</v>
          </cell>
          <cell r="B912">
            <v>41298</v>
          </cell>
        </row>
        <row r="913">
          <cell r="A913" t="str">
            <v>TELEFONO UNILINEA BLANCO</v>
          </cell>
          <cell r="B913">
            <v>41298</v>
          </cell>
        </row>
        <row r="914">
          <cell r="A914" t="str">
            <v>TELEFONOS PANASONIC KX-TS5</v>
          </cell>
          <cell r="B914">
            <v>40602</v>
          </cell>
        </row>
        <row r="915">
          <cell r="A915" t="str">
            <v>TELEFONOS PANASONIC KX-TS5</v>
          </cell>
          <cell r="B915">
            <v>40602</v>
          </cell>
        </row>
        <row r="916">
          <cell r="A916" t="str">
            <v>TELEVISOR SAMSUNG 48" LED</v>
          </cell>
          <cell r="B916">
            <v>42227</v>
          </cell>
        </row>
        <row r="917">
          <cell r="A917" t="str">
            <v>TELEVISOR SAMSUNG 50" LED</v>
          </cell>
          <cell r="B917">
            <v>42278</v>
          </cell>
        </row>
        <row r="918">
          <cell r="A918" t="str">
            <v>TERMINAL DE HUELLA LX402</v>
          </cell>
          <cell r="B918" t="str">
            <v>17/02/2021</v>
          </cell>
        </row>
        <row r="919">
          <cell r="A919" t="str">
            <v>TERMINAL DE HUELLA LX402</v>
          </cell>
          <cell r="B919" t="str">
            <v>17/02/2021</v>
          </cell>
        </row>
        <row r="920">
          <cell r="A920" t="str">
            <v>TERMINAL DE HUELLA LX402</v>
          </cell>
          <cell r="B920" t="str">
            <v>17/02/2021</v>
          </cell>
        </row>
        <row r="921">
          <cell r="A921" t="str">
            <v>TERMINAL DE HUELLA LX402 SN BR65193961852</v>
          </cell>
          <cell r="B921" t="str">
            <v>09/07/2021</v>
          </cell>
        </row>
        <row r="922">
          <cell r="A922" t="str">
            <v>TERMINAL DE HUELLA LX402 SN BR65193961858</v>
          </cell>
          <cell r="B922" t="str">
            <v>09/07/2021</v>
          </cell>
        </row>
        <row r="923">
          <cell r="A923" t="str">
            <v>TERRENO PARA CONSTRUCCION PARQUE</v>
          </cell>
          <cell r="B923">
            <v>40483</v>
          </cell>
        </row>
        <row r="924">
          <cell r="A924" t="str">
            <v>THERA-BAND ENTRENADOR ESTABILIDAD. FIRME VERDE</v>
          </cell>
          <cell r="B924">
            <v>41941</v>
          </cell>
        </row>
        <row r="925">
          <cell r="A925" t="str">
            <v>THERA-BAND ENTRENADOR ESTABILIDAD. SUAVE AZUL</v>
          </cell>
          <cell r="B925">
            <v>41942</v>
          </cell>
        </row>
        <row r="926">
          <cell r="A926" t="str">
            <v>THERA-BAND ENTRENADOR ESTABILIDAD. X-SOFT NEGRO</v>
          </cell>
          <cell r="B926">
            <v>41943</v>
          </cell>
        </row>
        <row r="927">
          <cell r="A927" t="str">
            <v>TOLDO</v>
          </cell>
          <cell r="B927">
            <v>42193</v>
          </cell>
        </row>
        <row r="928">
          <cell r="A928" t="str">
            <v>TOLDO 8 POSTES CARPA BLANCA</v>
          </cell>
          <cell r="B928">
            <v>39416</v>
          </cell>
        </row>
        <row r="929">
          <cell r="A929" t="str">
            <v>TOLDO 8 POSTES CARPA BLANCA</v>
          </cell>
          <cell r="B929">
            <v>39429</v>
          </cell>
        </row>
        <row r="930">
          <cell r="A930" t="str">
            <v>TOY AL CUBO 90X30X30 M-313</v>
          </cell>
          <cell r="B930">
            <v>41946</v>
          </cell>
        </row>
        <row r="931">
          <cell r="A931" t="str">
            <v xml:space="preserve">TRAMPOLIN + RED CARGO EXTRA </v>
          </cell>
          <cell r="B931">
            <v>41509</v>
          </cell>
        </row>
        <row r="932">
          <cell r="A932" t="str">
            <v>TRICICLOS, ANDADERAS</v>
          </cell>
          <cell r="B932">
            <v>42247</v>
          </cell>
        </row>
        <row r="933">
          <cell r="A933" t="str">
            <v>UNIDAD LECTOR DVD LG 32X</v>
          </cell>
          <cell r="B933">
            <v>39947</v>
          </cell>
        </row>
        <row r="934">
          <cell r="A934" t="str">
            <v>VENTILADOR DE PEDESTAL</v>
          </cell>
          <cell r="B934">
            <v>41149</v>
          </cell>
        </row>
        <row r="935">
          <cell r="A935" t="str">
            <v>VIDEOGRABADORA</v>
          </cell>
          <cell r="B935">
            <v>40725</v>
          </cell>
        </row>
        <row r="936">
          <cell r="A936" t="str">
            <v>VIRGENCITA DE CANTERA</v>
          </cell>
          <cell r="B936">
            <v>42206</v>
          </cell>
        </row>
        <row r="937">
          <cell r="A937" t="str">
            <v>VITRINAS PARA ARTICULOS DE SEGURIDAD Y DEMOSTRACION ALIMENTOS</v>
          </cell>
          <cell r="B937">
            <v>41152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7"/>
  <sheetViews>
    <sheetView tabSelected="1" topLeftCell="A955" workbookViewId="0">
      <selection activeCell="B968" sqref="B968"/>
    </sheetView>
  </sheetViews>
  <sheetFormatPr baseColWidth="10" defaultColWidth="9.125" defaultRowHeight="14.25"/>
  <cols>
    <col min="1" max="1" width="8" bestFit="1" customWidth="1"/>
    <col min="2" max="2" width="23.75" customWidth="1"/>
    <col min="3" max="3" width="21.875" customWidth="1"/>
    <col min="4" max="4" width="80.625" customWidth="1"/>
    <col min="5" max="5" width="18.625" bestFit="1" customWidth="1"/>
    <col min="6" max="6" width="31" bestFit="1" customWidth="1"/>
    <col min="7" max="7" width="40.375" bestFit="1" customWidth="1"/>
    <col min="8" max="8" width="19.125" bestFit="1" customWidth="1"/>
    <col min="9" max="9" width="20.25" bestFit="1" customWidth="1"/>
    <col min="10" max="10" width="74.375" bestFit="1" customWidth="1"/>
    <col min="11" max="11" width="20" bestFit="1" customWidth="1"/>
    <col min="12" max="12" width="4.875" bestFit="1" customWidth="1"/>
  </cols>
  <sheetData>
    <row r="1" spans="1:12" hidden="1">
      <c r="A1" t="s">
        <v>0</v>
      </c>
    </row>
    <row r="2" spans="1:12" ht="15">
      <c r="A2" s="17" t="s">
        <v>1</v>
      </c>
      <c r="B2" s="16"/>
      <c r="C2" s="16"/>
      <c r="D2" s="17" t="s">
        <v>2</v>
      </c>
      <c r="E2" s="16"/>
      <c r="F2" s="16"/>
      <c r="G2" s="17" t="s">
        <v>3</v>
      </c>
      <c r="H2" s="16"/>
      <c r="I2" s="16"/>
    </row>
    <row r="3" spans="1:12">
      <c r="A3" s="18" t="s">
        <v>4</v>
      </c>
      <c r="B3" s="16"/>
      <c r="C3" s="16"/>
      <c r="D3" s="18" t="s">
        <v>5</v>
      </c>
      <c r="E3" s="16"/>
      <c r="F3" s="16"/>
      <c r="G3" s="18" t="s">
        <v>6</v>
      </c>
      <c r="H3" s="16"/>
      <c r="I3" s="16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9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ht="15">
      <c r="A6" s="15" t="s">
        <v>25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s="2" customFormat="1" ht="25.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s="3" customFormat="1" ht="15">
      <c r="A8" s="3">
        <v>2026</v>
      </c>
      <c r="B8" s="4">
        <v>46023</v>
      </c>
      <c r="C8" s="4">
        <v>46203</v>
      </c>
      <c r="D8" s="5" t="s">
        <v>38</v>
      </c>
      <c r="E8" s="4">
        <f t="shared" ref="E8:E47" si="0">VLOOKUP(D8,BD_B,2)</f>
        <v>39153</v>
      </c>
      <c r="G8" s="3" t="s">
        <v>39</v>
      </c>
      <c r="H8" s="3" t="s">
        <v>40</v>
      </c>
      <c r="I8" s="12">
        <v>572</v>
      </c>
      <c r="J8" s="3" t="s">
        <v>41</v>
      </c>
      <c r="K8" s="4">
        <v>46118</v>
      </c>
    </row>
    <row r="9" spans="1:12" s="3" customFormat="1" ht="15">
      <c r="A9" s="3">
        <v>2026</v>
      </c>
      <c r="B9" s="4">
        <v>46023</v>
      </c>
      <c r="C9" s="4">
        <v>46203</v>
      </c>
      <c r="D9" s="5" t="s">
        <v>42</v>
      </c>
      <c r="E9" s="4">
        <f t="shared" si="0"/>
        <v>39153</v>
      </c>
      <c r="G9" s="3" t="s">
        <v>39</v>
      </c>
      <c r="H9" s="3" t="s">
        <v>43</v>
      </c>
      <c r="I9" s="12">
        <v>2645</v>
      </c>
      <c r="J9" s="3" t="s">
        <v>41</v>
      </c>
      <c r="K9" s="4">
        <v>46118</v>
      </c>
    </row>
    <row r="10" spans="1:12" s="3" customFormat="1" ht="15">
      <c r="A10" s="3">
        <v>2026</v>
      </c>
      <c r="B10" s="4">
        <v>46023</v>
      </c>
      <c r="C10" s="4">
        <v>46203</v>
      </c>
      <c r="D10" s="5" t="s">
        <v>1157</v>
      </c>
      <c r="E10" s="4">
        <f t="shared" si="0"/>
        <v>39325</v>
      </c>
      <c r="G10" s="3" t="s">
        <v>39</v>
      </c>
      <c r="H10" s="3" t="s">
        <v>44</v>
      </c>
      <c r="I10" s="12">
        <v>3565</v>
      </c>
      <c r="J10" s="3" t="s">
        <v>41</v>
      </c>
      <c r="K10" s="4">
        <v>46118</v>
      </c>
    </row>
    <row r="11" spans="1:12" s="3" customFormat="1" ht="15">
      <c r="A11" s="3">
        <v>2026</v>
      </c>
      <c r="B11" s="4">
        <v>46023</v>
      </c>
      <c r="C11" s="4">
        <v>46203</v>
      </c>
      <c r="D11" s="5" t="s">
        <v>45</v>
      </c>
      <c r="E11" s="4">
        <f t="shared" si="0"/>
        <v>39216</v>
      </c>
      <c r="G11" s="3" t="s">
        <v>39</v>
      </c>
      <c r="H11" s="3" t="s">
        <v>46</v>
      </c>
      <c r="I11" s="12">
        <v>999</v>
      </c>
      <c r="J11" s="3" t="s">
        <v>41</v>
      </c>
      <c r="K11" s="4">
        <v>46118</v>
      </c>
    </row>
    <row r="12" spans="1:12" s="3" customFormat="1" ht="15">
      <c r="A12" s="3">
        <v>2026</v>
      </c>
      <c r="B12" s="4">
        <v>46023</v>
      </c>
      <c r="C12" s="4">
        <v>46203</v>
      </c>
      <c r="D12" s="5" t="s">
        <v>1158</v>
      </c>
      <c r="E12" s="4">
        <f t="shared" si="0"/>
        <v>41149</v>
      </c>
      <c r="G12" s="3" t="s">
        <v>39</v>
      </c>
      <c r="H12" s="3" t="s">
        <v>47</v>
      </c>
      <c r="I12" s="12">
        <v>1777.36</v>
      </c>
      <c r="J12" s="3" t="s">
        <v>41</v>
      </c>
      <c r="K12" s="4">
        <v>46118</v>
      </c>
    </row>
    <row r="13" spans="1:12" s="3" customFormat="1" ht="15">
      <c r="A13" s="3">
        <v>2026</v>
      </c>
      <c r="B13" s="4">
        <v>46023</v>
      </c>
      <c r="C13" s="4">
        <v>46203</v>
      </c>
      <c r="D13" s="5" t="s">
        <v>51</v>
      </c>
      <c r="E13" s="4">
        <f t="shared" si="0"/>
        <v>39357</v>
      </c>
      <c r="G13" s="3" t="s">
        <v>39</v>
      </c>
      <c r="H13" s="3" t="s">
        <v>48</v>
      </c>
      <c r="I13" s="12">
        <v>2403.77</v>
      </c>
      <c r="J13" s="3" t="s">
        <v>41</v>
      </c>
      <c r="K13" s="4">
        <v>46118</v>
      </c>
    </row>
    <row r="14" spans="1:12" s="3" customFormat="1" ht="15">
      <c r="A14" s="3">
        <v>2026</v>
      </c>
      <c r="B14" s="4">
        <v>46023</v>
      </c>
      <c r="C14" s="4">
        <v>46203</v>
      </c>
      <c r="D14" s="5" t="s">
        <v>49</v>
      </c>
      <c r="E14" s="4">
        <f t="shared" si="0"/>
        <v>39353</v>
      </c>
      <c r="G14" s="3" t="s">
        <v>39</v>
      </c>
      <c r="H14" s="3" t="s">
        <v>50</v>
      </c>
      <c r="I14" s="12">
        <v>739</v>
      </c>
      <c r="J14" s="3" t="s">
        <v>41</v>
      </c>
      <c r="K14" s="4">
        <v>46118</v>
      </c>
    </row>
    <row r="15" spans="1:12" s="3" customFormat="1" ht="15">
      <c r="A15" s="3">
        <v>2026</v>
      </c>
      <c r="B15" s="4">
        <v>46023</v>
      </c>
      <c r="C15" s="4">
        <v>46203</v>
      </c>
      <c r="D15" s="5" t="s">
        <v>51</v>
      </c>
      <c r="E15" s="4">
        <f t="shared" si="0"/>
        <v>39357</v>
      </c>
      <c r="G15" s="3" t="s">
        <v>39</v>
      </c>
      <c r="H15" s="3" t="s">
        <v>52</v>
      </c>
      <c r="I15" s="12">
        <v>2404.04</v>
      </c>
      <c r="J15" s="3" t="s">
        <v>41</v>
      </c>
      <c r="K15" s="4">
        <v>46118</v>
      </c>
    </row>
    <row r="16" spans="1:12" s="3" customFormat="1" ht="15">
      <c r="A16" s="3">
        <v>2026</v>
      </c>
      <c r="B16" s="4">
        <v>46023</v>
      </c>
      <c r="C16" s="4">
        <v>46203</v>
      </c>
      <c r="D16" s="5" t="s">
        <v>51</v>
      </c>
      <c r="E16" s="4">
        <f t="shared" si="0"/>
        <v>39357</v>
      </c>
      <c r="G16" s="3" t="s">
        <v>39</v>
      </c>
      <c r="H16" s="3" t="s">
        <v>53</v>
      </c>
      <c r="I16" s="12">
        <v>2404.0500000000002</v>
      </c>
      <c r="J16" s="3" t="s">
        <v>41</v>
      </c>
      <c r="K16" s="4">
        <v>46118</v>
      </c>
    </row>
    <row r="17" spans="1:11" s="3" customFormat="1" ht="15">
      <c r="A17" s="3">
        <v>2026</v>
      </c>
      <c r="B17" s="4">
        <v>46023</v>
      </c>
      <c r="C17" s="4">
        <v>46203</v>
      </c>
      <c r="D17" s="5" t="s">
        <v>607</v>
      </c>
      <c r="E17" s="4">
        <f t="shared" si="0"/>
        <v>42247</v>
      </c>
      <c r="G17" s="3" t="s">
        <v>39</v>
      </c>
      <c r="H17" s="3" t="s">
        <v>54</v>
      </c>
      <c r="I17" s="12">
        <v>402.5</v>
      </c>
      <c r="J17" s="3" t="s">
        <v>41</v>
      </c>
      <c r="K17" s="4">
        <v>46118</v>
      </c>
    </row>
    <row r="18" spans="1:11" s="3" customFormat="1" ht="15">
      <c r="A18" s="3">
        <v>2026</v>
      </c>
      <c r="B18" s="4">
        <v>46023</v>
      </c>
      <c r="C18" s="4">
        <v>46203</v>
      </c>
      <c r="D18" s="5" t="s">
        <v>607</v>
      </c>
      <c r="E18" s="4">
        <f t="shared" si="0"/>
        <v>42247</v>
      </c>
      <c r="G18" s="3" t="s">
        <v>39</v>
      </c>
      <c r="H18" s="3" t="s">
        <v>55</v>
      </c>
      <c r="I18" s="12">
        <v>805</v>
      </c>
      <c r="J18" s="3" t="s">
        <v>41</v>
      </c>
      <c r="K18" s="4">
        <v>46118</v>
      </c>
    </row>
    <row r="19" spans="1:11" s="3" customFormat="1" ht="15">
      <c r="A19" s="3">
        <v>2026</v>
      </c>
      <c r="B19" s="4">
        <v>46023</v>
      </c>
      <c r="C19" s="4">
        <v>46203</v>
      </c>
      <c r="D19" s="5" t="s">
        <v>56</v>
      </c>
      <c r="E19" s="4">
        <f t="shared" si="0"/>
        <v>39524</v>
      </c>
      <c r="G19" s="3" t="s">
        <v>39</v>
      </c>
      <c r="H19" s="3" t="s">
        <v>57</v>
      </c>
      <c r="I19" s="12">
        <v>700000</v>
      </c>
      <c r="J19" s="3" t="s">
        <v>41</v>
      </c>
      <c r="K19" s="4">
        <v>46118</v>
      </c>
    </row>
    <row r="20" spans="1:11" s="3" customFormat="1" ht="15">
      <c r="A20" s="3">
        <v>2026</v>
      </c>
      <c r="B20" s="4">
        <v>46023</v>
      </c>
      <c r="C20" s="4">
        <v>46203</v>
      </c>
      <c r="D20" s="5" t="s">
        <v>58</v>
      </c>
      <c r="E20" s="4">
        <f t="shared" si="0"/>
        <v>39588</v>
      </c>
      <c r="G20" s="3" t="s">
        <v>39</v>
      </c>
      <c r="H20" s="3" t="s">
        <v>59</v>
      </c>
      <c r="I20" s="12">
        <v>9430</v>
      </c>
      <c r="J20" s="3" t="s">
        <v>41</v>
      </c>
      <c r="K20" s="4">
        <v>46118</v>
      </c>
    </row>
    <row r="21" spans="1:11" s="3" customFormat="1" ht="15">
      <c r="A21" s="3">
        <v>2026</v>
      </c>
      <c r="B21" s="4">
        <v>46023</v>
      </c>
      <c r="C21" s="4">
        <v>46203</v>
      </c>
      <c r="D21" s="5" t="s">
        <v>58</v>
      </c>
      <c r="E21" s="4">
        <f t="shared" si="0"/>
        <v>39588</v>
      </c>
      <c r="G21" s="3" t="s">
        <v>39</v>
      </c>
      <c r="H21" s="3" t="s">
        <v>60</v>
      </c>
      <c r="I21" s="12">
        <v>12283.15</v>
      </c>
      <c r="J21" s="3" t="s">
        <v>41</v>
      </c>
      <c r="K21" s="4">
        <v>46118</v>
      </c>
    </row>
    <row r="22" spans="1:11" s="3" customFormat="1" ht="15">
      <c r="A22" s="3">
        <v>2026</v>
      </c>
      <c r="B22" s="4">
        <v>46023</v>
      </c>
      <c r="C22" s="4">
        <v>46203</v>
      </c>
      <c r="D22" s="5" t="s">
        <v>61</v>
      </c>
      <c r="E22" s="4">
        <f t="shared" si="0"/>
        <v>39630</v>
      </c>
      <c r="G22" s="3" t="s">
        <v>39</v>
      </c>
      <c r="H22" s="3" t="s">
        <v>62</v>
      </c>
      <c r="I22" s="12">
        <v>1180</v>
      </c>
      <c r="J22" s="3" t="s">
        <v>41</v>
      </c>
      <c r="K22" s="4">
        <v>46118</v>
      </c>
    </row>
    <row r="23" spans="1:11" s="3" customFormat="1" ht="15">
      <c r="A23" s="3">
        <v>2026</v>
      </c>
      <c r="B23" s="4">
        <v>46023</v>
      </c>
      <c r="C23" s="4">
        <v>46203</v>
      </c>
      <c r="D23" s="5" t="s">
        <v>63</v>
      </c>
      <c r="E23" s="4">
        <f t="shared" si="0"/>
        <v>39638</v>
      </c>
      <c r="G23" s="3" t="s">
        <v>39</v>
      </c>
      <c r="H23" s="3" t="s">
        <v>64</v>
      </c>
      <c r="I23" s="12">
        <v>944.15</v>
      </c>
      <c r="J23" s="3" t="s">
        <v>41</v>
      </c>
      <c r="K23" s="4">
        <v>46118</v>
      </c>
    </row>
    <row r="24" spans="1:11" s="3" customFormat="1" ht="15">
      <c r="A24" s="3">
        <v>2026</v>
      </c>
      <c r="B24" s="4">
        <v>46023</v>
      </c>
      <c r="C24" s="4">
        <v>46203</v>
      </c>
      <c r="D24" s="5" t="s">
        <v>65</v>
      </c>
      <c r="E24" s="4">
        <f t="shared" si="0"/>
        <v>39638</v>
      </c>
      <c r="G24" s="3" t="s">
        <v>39</v>
      </c>
      <c r="H24" s="3" t="s">
        <v>66</v>
      </c>
      <c r="I24" s="12">
        <v>1749</v>
      </c>
      <c r="J24" s="3" t="s">
        <v>41</v>
      </c>
      <c r="K24" s="4">
        <v>46118</v>
      </c>
    </row>
    <row r="25" spans="1:11" s="3" customFormat="1" ht="15">
      <c r="A25" s="3">
        <v>2026</v>
      </c>
      <c r="B25" s="4">
        <v>46023</v>
      </c>
      <c r="C25" s="4">
        <v>46203</v>
      </c>
      <c r="D25" s="5" t="s">
        <v>67</v>
      </c>
      <c r="E25" s="4">
        <f t="shared" si="0"/>
        <v>39653</v>
      </c>
      <c r="G25" s="3" t="s">
        <v>39</v>
      </c>
      <c r="H25" s="3" t="s">
        <v>68</v>
      </c>
      <c r="I25" s="12">
        <v>346.25</v>
      </c>
      <c r="J25" s="3" t="s">
        <v>41</v>
      </c>
      <c r="K25" s="4">
        <v>46118</v>
      </c>
    </row>
    <row r="26" spans="1:11" s="3" customFormat="1" ht="15">
      <c r="A26" s="3">
        <v>2026</v>
      </c>
      <c r="B26" s="4">
        <v>46023</v>
      </c>
      <c r="C26" s="4">
        <v>46203</v>
      </c>
      <c r="D26" s="5" t="s">
        <v>67</v>
      </c>
      <c r="E26" s="4">
        <f t="shared" si="0"/>
        <v>39653</v>
      </c>
      <c r="G26" s="3" t="s">
        <v>39</v>
      </c>
      <c r="H26" s="3" t="s">
        <v>69</v>
      </c>
      <c r="I26" s="12">
        <v>346.25</v>
      </c>
      <c r="J26" s="3" t="s">
        <v>41</v>
      </c>
      <c r="K26" s="4">
        <v>46118</v>
      </c>
    </row>
    <row r="27" spans="1:11" s="3" customFormat="1" ht="15">
      <c r="A27" s="3">
        <v>2026</v>
      </c>
      <c r="B27" s="4">
        <v>46023</v>
      </c>
      <c r="C27" s="4">
        <v>46203</v>
      </c>
      <c r="D27" s="5" t="s">
        <v>67</v>
      </c>
      <c r="E27" s="4">
        <f t="shared" si="0"/>
        <v>39653</v>
      </c>
      <c r="G27" s="3" t="s">
        <v>39</v>
      </c>
      <c r="H27" s="3" t="s">
        <v>70</v>
      </c>
      <c r="I27" s="12">
        <v>346.25</v>
      </c>
      <c r="J27" s="3" t="s">
        <v>41</v>
      </c>
      <c r="K27" s="4">
        <v>46118</v>
      </c>
    </row>
    <row r="28" spans="1:11" s="3" customFormat="1" ht="15">
      <c r="A28" s="3">
        <v>2026</v>
      </c>
      <c r="B28" s="4">
        <v>46023</v>
      </c>
      <c r="C28" s="4">
        <v>46203</v>
      </c>
      <c r="D28" s="5" t="s">
        <v>67</v>
      </c>
      <c r="E28" s="4">
        <f t="shared" si="0"/>
        <v>39653</v>
      </c>
      <c r="G28" s="3" t="s">
        <v>39</v>
      </c>
      <c r="H28" s="3" t="s">
        <v>71</v>
      </c>
      <c r="I28" s="12">
        <v>346.25</v>
      </c>
      <c r="J28" s="3" t="s">
        <v>41</v>
      </c>
      <c r="K28" s="4">
        <v>46118</v>
      </c>
    </row>
    <row r="29" spans="1:11" s="3" customFormat="1" ht="15">
      <c r="A29" s="3">
        <v>2026</v>
      </c>
      <c r="B29" s="4">
        <v>46023</v>
      </c>
      <c r="C29" s="4">
        <v>46203</v>
      </c>
      <c r="D29" s="5" t="s">
        <v>1159</v>
      </c>
      <c r="E29" s="4">
        <f t="shared" si="0"/>
        <v>40448</v>
      </c>
      <c r="G29" s="3" t="s">
        <v>39</v>
      </c>
      <c r="H29" s="3" t="s">
        <v>72</v>
      </c>
      <c r="I29" s="12">
        <v>1493.85</v>
      </c>
      <c r="J29" s="3" t="s">
        <v>41</v>
      </c>
      <c r="K29" s="4">
        <v>46118</v>
      </c>
    </row>
    <row r="30" spans="1:11" s="3" customFormat="1" ht="15">
      <c r="A30" s="3">
        <v>2026</v>
      </c>
      <c r="B30" s="4">
        <v>46023</v>
      </c>
      <c r="C30" s="4">
        <v>46203</v>
      </c>
      <c r="D30" s="5" t="s">
        <v>73</v>
      </c>
      <c r="E30" s="4">
        <f t="shared" si="0"/>
        <v>39925</v>
      </c>
      <c r="G30" s="3" t="s">
        <v>39</v>
      </c>
      <c r="H30" s="3" t="s">
        <v>74</v>
      </c>
      <c r="I30" s="12">
        <v>747.5</v>
      </c>
      <c r="J30" s="3" t="s">
        <v>41</v>
      </c>
      <c r="K30" s="4">
        <v>46118</v>
      </c>
    </row>
    <row r="31" spans="1:11" s="3" customFormat="1" ht="15">
      <c r="A31" s="3">
        <v>2026</v>
      </c>
      <c r="B31" s="4">
        <v>46023</v>
      </c>
      <c r="C31" s="4">
        <v>46203</v>
      </c>
      <c r="D31" s="5" t="s">
        <v>75</v>
      </c>
      <c r="E31" s="4">
        <f t="shared" si="0"/>
        <v>39962</v>
      </c>
      <c r="G31" s="3" t="s">
        <v>39</v>
      </c>
      <c r="H31" s="3" t="s">
        <v>76</v>
      </c>
      <c r="I31" s="12">
        <f>3000*0.15+3000</f>
        <v>3450</v>
      </c>
      <c r="J31" s="3" t="s">
        <v>41</v>
      </c>
      <c r="K31" s="4">
        <v>46118</v>
      </c>
    </row>
    <row r="32" spans="1:11" s="3" customFormat="1" ht="15">
      <c r="A32" s="3">
        <v>2026</v>
      </c>
      <c r="B32" s="4">
        <v>46023</v>
      </c>
      <c r="C32" s="4">
        <v>46203</v>
      </c>
      <c r="D32" s="5" t="s">
        <v>1160</v>
      </c>
      <c r="E32" s="4">
        <f t="shared" si="0"/>
        <v>39630</v>
      </c>
      <c r="G32" s="3" t="s">
        <v>39</v>
      </c>
      <c r="H32" s="3" t="s">
        <v>77</v>
      </c>
      <c r="I32" s="12">
        <f t="shared" ref="I32:I44" si="1">3521.73*0.15+3521.73</f>
        <v>4049.9895000000001</v>
      </c>
      <c r="J32" s="3" t="s">
        <v>41</v>
      </c>
      <c r="K32" s="4">
        <v>46118</v>
      </c>
    </row>
    <row r="33" spans="1:11" s="3" customFormat="1" ht="15">
      <c r="A33" s="3">
        <v>2026</v>
      </c>
      <c r="B33" s="4">
        <v>46023</v>
      </c>
      <c r="C33" s="4">
        <v>46203</v>
      </c>
      <c r="D33" s="5" t="s">
        <v>1160</v>
      </c>
      <c r="E33" s="4">
        <f t="shared" si="0"/>
        <v>39630</v>
      </c>
      <c r="G33" s="3" t="s">
        <v>39</v>
      </c>
      <c r="H33" s="3" t="s">
        <v>78</v>
      </c>
      <c r="I33" s="12">
        <f t="shared" si="1"/>
        <v>4049.9895000000001</v>
      </c>
      <c r="J33" s="3" t="s">
        <v>41</v>
      </c>
      <c r="K33" s="4">
        <v>46118</v>
      </c>
    </row>
    <row r="34" spans="1:11" s="3" customFormat="1" ht="15">
      <c r="A34" s="3">
        <v>2026</v>
      </c>
      <c r="B34" s="4">
        <v>46023</v>
      </c>
      <c r="C34" s="4">
        <v>46203</v>
      </c>
      <c r="D34" s="5" t="s">
        <v>1160</v>
      </c>
      <c r="E34" s="4">
        <f t="shared" si="0"/>
        <v>39630</v>
      </c>
      <c r="G34" s="3" t="s">
        <v>39</v>
      </c>
      <c r="H34" s="3" t="s">
        <v>79</v>
      </c>
      <c r="I34" s="12">
        <f t="shared" si="1"/>
        <v>4049.9895000000001</v>
      </c>
      <c r="J34" s="3" t="s">
        <v>41</v>
      </c>
      <c r="K34" s="4">
        <v>46118</v>
      </c>
    </row>
    <row r="35" spans="1:11" s="3" customFormat="1" ht="15">
      <c r="A35" s="3">
        <v>2026</v>
      </c>
      <c r="B35" s="4">
        <v>46023</v>
      </c>
      <c r="C35" s="4">
        <v>46203</v>
      </c>
      <c r="D35" s="5" t="s">
        <v>1160</v>
      </c>
      <c r="E35" s="4">
        <f t="shared" si="0"/>
        <v>39630</v>
      </c>
      <c r="G35" s="3" t="s">
        <v>39</v>
      </c>
      <c r="H35" s="3" t="s">
        <v>80</v>
      </c>
      <c r="I35" s="12">
        <f t="shared" si="1"/>
        <v>4049.9895000000001</v>
      </c>
      <c r="J35" s="3" t="s">
        <v>41</v>
      </c>
      <c r="K35" s="4">
        <v>46118</v>
      </c>
    </row>
    <row r="36" spans="1:11" s="3" customFormat="1" ht="15">
      <c r="A36" s="3">
        <v>2026</v>
      </c>
      <c r="B36" s="4">
        <v>46023</v>
      </c>
      <c r="C36" s="4">
        <v>46203</v>
      </c>
      <c r="D36" s="5" t="s">
        <v>1160</v>
      </c>
      <c r="E36" s="4">
        <f t="shared" si="0"/>
        <v>39630</v>
      </c>
      <c r="G36" s="3" t="s">
        <v>39</v>
      </c>
      <c r="H36" s="3" t="s">
        <v>81</v>
      </c>
      <c r="I36" s="12">
        <f t="shared" si="1"/>
        <v>4049.9895000000001</v>
      </c>
      <c r="J36" s="3" t="s">
        <v>41</v>
      </c>
      <c r="K36" s="4">
        <v>46118</v>
      </c>
    </row>
    <row r="37" spans="1:11" s="3" customFormat="1" ht="15">
      <c r="A37" s="3">
        <v>2026</v>
      </c>
      <c r="B37" s="4">
        <v>46023</v>
      </c>
      <c r="C37" s="4">
        <v>46203</v>
      </c>
      <c r="D37" s="5" t="s">
        <v>1160</v>
      </c>
      <c r="E37" s="4">
        <f t="shared" si="0"/>
        <v>39630</v>
      </c>
      <c r="G37" s="3" t="s">
        <v>39</v>
      </c>
      <c r="H37" s="3" t="s">
        <v>82</v>
      </c>
      <c r="I37" s="12">
        <f t="shared" si="1"/>
        <v>4049.9895000000001</v>
      </c>
      <c r="J37" s="3" t="s">
        <v>41</v>
      </c>
      <c r="K37" s="4">
        <v>46118</v>
      </c>
    </row>
    <row r="38" spans="1:11" s="3" customFormat="1" ht="15">
      <c r="A38" s="3">
        <v>2026</v>
      </c>
      <c r="B38" s="4">
        <v>46023</v>
      </c>
      <c r="C38" s="4">
        <v>46203</v>
      </c>
      <c r="D38" s="5" t="s">
        <v>1160</v>
      </c>
      <c r="E38" s="4">
        <f t="shared" si="0"/>
        <v>39630</v>
      </c>
      <c r="G38" s="3" t="s">
        <v>39</v>
      </c>
      <c r="H38" s="3" t="s">
        <v>83</v>
      </c>
      <c r="I38" s="12">
        <f t="shared" si="1"/>
        <v>4049.9895000000001</v>
      </c>
      <c r="J38" s="3" t="s">
        <v>41</v>
      </c>
      <c r="K38" s="4">
        <v>46118</v>
      </c>
    </row>
    <row r="39" spans="1:11" s="3" customFormat="1" ht="15">
      <c r="A39" s="3">
        <v>2026</v>
      </c>
      <c r="B39" s="4">
        <v>46023</v>
      </c>
      <c r="C39" s="4">
        <v>46203</v>
      </c>
      <c r="D39" s="5" t="s">
        <v>1160</v>
      </c>
      <c r="E39" s="4">
        <f t="shared" si="0"/>
        <v>39630</v>
      </c>
      <c r="G39" s="3" t="s">
        <v>39</v>
      </c>
      <c r="H39" s="3" t="s">
        <v>84</v>
      </c>
      <c r="I39" s="12">
        <f t="shared" si="1"/>
        <v>4049.9895000000001</v>
      </c>
      <c r="J39" s="3" t="s">
        <v>41</v>
      </c>
      <c r="K39" s="4">
        <v>46118</v>
      </c>
    </row>
    <row r="40" spans="1:11" s="3" customFormat="1" ht="15">
      <c r="A40" s="3">
        <v>2026</v>
      </c>
      <c r="B40" s="4">
        <v>46023</v>
      </c>
      <c r="C40" s="4">
        <v>46203</v>
      </c>
      <c r="D40" s="5" t="s">
        <v>1160</v>
      </c>
      <c r="E40" s="4">
        <f t="shared" si="0"/>
        <v>39630</v>
      </c>
      <c r="G40" s="3" t="s">
        <v>39</v>
      </c>
      <c r="H40" s="3" t="s">
        <v>85</v>
      </c>
      <c r="I40" s="12">
        <f t="shared" si="1"/>
        <v>4049.9895000000001</v>
      </c>
      <c r="J40" s="3" t="s">
        <v>41</v>
      </c>
      <c r="K40" s="4">
        <v>46118</v>
      </c>
    </row>
    <row r="41" spans="1:11" s="3" customFormat="1" ht="15">
      <c r="A41" s="3">
        <v>2026</v>
      </c>
      <c r="B41" s="4">
        <v>46023</v>
      </c>
      <c r="C41" s="4">
        <v>46203</v>
      </c>
      <c r="D41" s="5" t="s">
        <v>1160</v>
      </c>
      <c r="E41" s="4">
        <f t="shared" si="0"/>
        <v>39630</v>
      </c>
      <c r="G41" s="3" t="s">
        <v>39</v>
      </c>
      <c r="H41" s="3" t="s">
        <v>86</v>
      </c>
      <c r="I41" s="12">
        <f t="shared" si="1"/>
        <v>4049.9895000000001</v>
      </c>
      <c r="J41" s="3" t="s">
        <v>41</v>
      </c>
      <c r="K41" s="4">
        <v>46118</v>
      </c>
    </row>
    <row r="42" spans="1:11" s="3" customFormat="1" ht="15">
      <c r="A42" s="3">
        <v>2026</v>
      </c>
      <c r="B42" s="4">
        <v>46023</v>
      </c>
      <c r="C42" s="4">
        <v>46203</v>
      </c>
      <c r="D42" s="5" t="s">
        <v>1160</v>
      </c>
      <c r="E42" s="4">
        <f t="shared" si="0"/>
        <v>39630</v>
      </c>
      <c r="G42" s="3" t="s">
        <v>39</v>
      </c>
      <c r="H42" s="3" t="s">
        <v>87</v>
      </c>
      <c r="I42" s="12">
        <f t="shared" si="1"/>
        <v>4049.9895000000001</v>
      </c>
      <c r="J42" s="3" t="s">
        <v>41</v>
      </c>
      <c r="K42" s="4">
        <v>46118</v>
      </c>
    </row>
    <row r="43" spans="1:11" s="3" customFormat="1" ht="15">
      <c r="A43" s="3">
        <v>2026</v>
      </c>
      <c r="B43" s="4">
        <v>46023</v>
      </c>
      <c r="C43" s="4">
        <v>46203</v>
      </c>
      <c r="D43" s="5" t="s">
        <v>1160</v>
      </c>
      <c r="E43" s="4">
        <f t="shared" si="0"/>
        <v>39630</v>
      </c>
      <c r="G43" s="3" t="s">
        <v>39</v>
      </c>
      <c r="H43" s="3" t="s">
        <v>88</v>
      </c>
      <c r="I43" s="12">
        <f t="shared" si="1"/>
        <v>4049.9895000000001</v>
      </c>
      <c r="J43" s="3" t="s">
        <v>41</v>
      </c>
      <c r="K43" s="4">
        <v>46118</v>
      </c>
    </row>
    <row r="44" spans="1:11" s="3" customFormat="1" ht="15">
      <c r="A44" s="3">
        <v>2026</v>
      </c>
      <c r="B44" s="4">
        <v>46023</v>
      </c>
      <c r="C44" s="4">
        <v>46203</v>
      </c>
      <c r="D44" s="5" t="s">
        <v>1160</v>
      </c>
      <c r="E44" s="4">
        <f t="shared" si="0"/>
        <v>39630</v>
      </c>
      <c r="G44" s="3" t="s">
        <v>39</v>
      </c>
      <c r="H44" s="3" t="s">
        <v>89</v>
      </c>
      <c r="I44" s="12">
        <f t="shared" si="1"/>
        <v>4049.9895000000001</v>
      </c>
      <c r="J44" s="3" t="s">
        <v>41</v>
      </c>
      <c r="K44" s="4">
        <v>46118</v>
      </c>
    </row>
    <row r="45" spans="1:11" s="3" customFormat="1" ht="15">
      <c r="A45" s="3">
        <v>2026</v>
      </c>
      <c r="B45" s="4">
        <v>46023</v>
      </c>
      <c r="C45" s="4">
        <v>46203</v>
      </c>
      <c r="D45" s="5" t="s">
        <v>1161</v>
      </c>
      <c r="E45" s="4">
        <f t="shared" si="0"/>
        <v>42542</v>
      </c>
      <c r="G45" s="3" t="s">
        <v>39</v>
      </c>
      <c r="H45" s="3" t="s">
        <v>90</v>
      </c>
      <c r="I45" s="12">
        <f>5215.65*0.15+5215.65</f>
        <v>5997.9974999999995</v>
      </c>
      <c r="J45" s="3" t="s">
        <v>41</v>
      </c>
      <c r="K45" s="4">
        <v>46118</v>
      </c>
    </row>
    <row r="46" spans="1:11" s="3" customFormat="1" ht="15">
      <c r="A46" s="3">
        <v>2026</v>
      </c>
      <c r="B46" s="4">
        <v>46023</v>
      </c>
      <c r="C46" s="4">
        <v>46203</v>
      </c>
      <c r="D46" s="5" t="s">
        <v>1161</v>
      </c>
      <c r="E46" s="4">
        <f t="shared" si="0"/>
        <v>42542</v>
      </c>
      <c r="G46" s="3" t="s">
        <v>39</v>
      </c>
      <c r="H46" s="3" t="s">
        <v>91</v>
      </c>
      <c r="I46" s="12">
        <f>5215.65*0.15+5215.65</f>
        <v>5997.9974999999995</v>
      </c>
      <c r="J46" s="3" t="s">
        <v>41</v>
      </c>
      <c r="K46" s="4">
        <v>46118</v>
      </c>
    </row>
    <row r="47" spans="1:11" s="3" customFormat="1" ht="15">
      <c r="A47" s="3">
        <v>2026</v>
      </c>
      <c r="B47" s="4">
        <v>46023</v>
      </c>
      <c r="C47" s="4">
        <v>46203</v>
      </c>
      <c r="D47" s="5" t="s">
        <v>1162</v>
      </c>
      <c r="E47" s="4">
        <f t="shared" si="0"/>
        <v>39962</v>
      </c>
      <c r="G47" s="3" t="s">
        <v>39</v>
      </c>
      <c r="H47" s="3" t="s">
        <v>92</v>
      </c>
      <c r="I47" s="12">
        <f>7826*0.15+7826</f>
        <v>8999.9</v>
      </c>
      <c r="J47" s="3" t="s">
        <v>41</v>
      </c>
      <c r="K47" s="4">
        <v>46118</v>
      </c>
    </row>
    <row r="48" spans="1:11" s="3" customFormat="1" ht="15">
      <c r="A48" s="3">
        <v>2026</v>
      </c>
      <c r="B48" s="4">
        <v>46023</v>
      </c>
      <c r="C48" s="4">
        <v>46203</v>
      </c>
      <c r="D48" s="5" t="s">
        <v>93</v>
      </c>
      <c r="E48" s="4">
        <f t="shared" ref="E48:E100" si="2">VLOOKUP(D48,BD_B,2)</f>
        <v>39965</v>
      </c>
      <c r="G48" s="3" t="s">
        <v>39</v>
      </c>
      <c r="H48" s="3" t="s">
        <v>94</v>
      </c>
      <c r="I48" s="12">
        <v>355.01</v>
      </c>
      <c r="J48" s="3" t="s">
        <v>41</v>
      </c>
      <c r="K48" s="4">
        <v>46118</v>
      </c>
    </row>
    <row r="49" spans="1:11" s="3" customFormat="1" ht="15">
      <c r="A49" s="3">
        <v>2026</v>
      </c>
      <c r="B49" s="4">
        <v>46023</v>
      </c>
      <c r="C49" s="4">
        <v>46203</v>
      </c>
      <c r="D49" s="5" t="s">
        <v>93</v>
      </c>
      <c r="E49" s="4">
        <f t="shared" si="2"/>
        <v>39965</v>
      </c>
      <c r="G49" s="3" t="s">
        <v>39</v>
      </c>
      <c r="H49" s="3" t="s">
        <v>95</v>
      </c>
      <c r="I49" s="12">
        <v>355.01</v>
      </c>
      <c r="J49" s="3" t="s">
        <v>41</v>
      </c>
      <c r="K49" s="4">
        <v>46118</v>
      </c>
    </row>
    <row r="50" spans="1:11" s="3" customFormat="1" ht="15">
      <c r="A50" s="3">
        <v>2026</v>
      </c>
      <c r="B50" s="4">
        <v>46023</v>
      </c>
      <c r="C50" s="4">
        <v>46203</v>
      </c>
      <c r="D50" s="5" t="s">
        <v>93</v>
      </c>
      <c r="E50" s="4">
        <f t="shared" si="2"/>
        <v>39965</v>
      </c>
      <c r="G50" s="3" t="s">
        <v>39</v>
      </c>
      <c r="H50" s="3" t="s">
        <v>96</v>
      </c>
      <c r="I50" s="12">
        <v>355.01</v>
      </c>
      <c r="J50" s="3" t="s">
        <v>41</v>
      </c>
      <c r="K50" s="4">
        <v>46118</v>
      </c>
    </row>
    <row r="51" spans="1:11" s="3" customFormat="1" ht="15">
      <c r="A51" s="3">
        <v>2026</v>
      </c>
      <c r="B51" s="4">
        <v>46023</v>
      </c>
      <c r="C51" s="4">
        <v>46203</v>
      </c>
      <c r="D51" s="5" t="s">
        <v>93</v>
      </c>
      <c r="E51" s="4">
        <f t="shared" si="2"/>
        <v>39965</v>
      </c>
      <c r="G51" s="3" t="s">
        <v>39</v>
      </c>
      <c r="H51" s="3" t="s">
        <v>97</v>
      </c>
      <c r="I51" s="12">
        <v>355.01</v>
      </c>
      <c r="J51" s="3" t="s">
        <v>41</v>
      </c>
      <c r="K51" s="4">
        <v>46118</v>
      </c>
    </row>
    <row r="52" spans="1:11" s="3" customFormat="1" ht="15">
      <c r="A52" s="3">
        <v>2026</v>
      </c>
      <c r="B52" s="4">
        <v>46023</v>
      </c>
      <c r="C52" s="4">
        <v>46203</v>
      </c>
      <c r="D52" s="5" t="s">
        <v>93</v>
      </c>
      <c r="E52" s="4">
        <f t="shared" si="2"/>
        <v>39965</v>
      </c>
      <c r="G52" s="3" t="s">
        <v>39</v>
      </c>
      <c r="H52" s="3" t="s">
        <v>98</v>
      </c>
      <c r="I52" s="12">
        <v>355.01</v>
      </c>
      <c r="J52" s="3" t="s">
        <v>41</v>
      </c>
      <c r="K52" s="4">
        <v>46118</v>
      </c>
    </row>
    <row r="53" spans="1:11" s="3" customFormat="1" ht="15">
      <c r="A53" s="3">
        <v>2026</v>
      </c>
      <c r="B53" s="4">
        <v>46023</v>
      </c>
      <c r="C53" s="4">
        <v>46203</v>
      </c>
      <c r="D53" s="5" t="s">
        <v>99</v>
      </c>
      <c r="E53" s="4">
        <f t="shared" si="2"/>
        <v>39967</v>
      </c>
      <c r="G53" s="3" t="s">
        <v>39</v>
      </c>
      <c r="H53" s="3" t="s">
        <v>100</v>
      </c>
      <c r="I53" s="12">
        <f>758.28*0.15+728.28</f>
        <v>842.02199999999993</v>
      </c>
      <c r="J53" s="3" t="s">
        <v>41</v>
      </c>
      <c r="K53" s="4">
        <v>46118</v>
      </c>
    </row>
    <row r="54" spans="1:11" s="3" customFormat="1" ht="15">
      <c r="A54" s="3">
        <v>2026</v>
      </c>
      <c r="B54" s="4">
        <v>46023</v>
      </c>
      <c r="C54" s="4">
        <v>46203</v>
      </c>
      <c r="D54" s="5" t="s">
        <v>99</v>
      </c>
      <c r="E54" s="4">
        <f t="shared" si="2"/>
        <v>39967</v>
      </c>
      <c r="G54" s="3" t="s">
        <v>39</v>
      </c>
      <c r="H54" s="3" t="s">
        <v>101</v>
      </c>
      <c r="I54" s="12">
        <f>758.28*0.15+728.28</f>
        <v>842.02199999999993</v>
      </c>
      <c r="J54" s="3" t="s">
        <v>41</v>
      </c>
      <c r="K54" s="4">
        <v>46118</v>
      </c>
    </row>
    <row r="55" spans="1:11" s="3" customFormat="1" ht="15">
      <c r="A55" s="3">
        <v>2026</v>
      </c>
      <c r="B55" s="4">
        <v>46023</v>
      </c>
      <c r="C55" s="4">
        <v>46203</v>
      </c>
      <c r="D55" s="5" t="s">
        <v>99</v>
      </c>
      <c r="E55" s="4">
        <f t="shared" si="2"/>
        <v>39967</v>
      </c>
      <c r="G55" s="3" t="s">
        <v>39</v>
      </c>
      <c r="H55" s="3" t="s">
        <v>102</v>
      </c>
      <c r="I55" s="12">
        <f>758.28*0.15+728.28</f>
        <v>842.02199999999993</v>
      </c>
      <c r="J55" s="3" t="s">
        <v>41</v>
      </c>
      <c r="K55" s="4">
        <v>46118</v>
      </c>
    </row>
    <row r="56" spans="1:11" s="3" customFormat="1" ht="15">
      <c r="A56" s="3">
        <v>2026</v>
      </c>
      <c r="B56" s="4">
        <v>46023</v>
      </c>
      <c r="C56" s="4">
        <v>46203</v>
      </c>
      <c r="D56" s="5" t="s">
        <v>1163</v>
      </c>
      <c r="E56" s="4">
        <f t="shared" si="2"/>
        <v>39991</v>
      </c>
      <c r="G56" s="3" t="s">
        <v>39</v>
      </c>
      <c r="H56" s="3" t="s">
        <v>103</v>
      </c>
      <c r="I56" s="12">
        <f t="shared" ref="I56:I61" si="3">2150.02609*0.15+2150.02609</f>
        <v>2472.5300035</v>
      </c>
      <c r="J56" s="3" t="s">
        <v>41</v>
      </c>
      <c r="K56" s="4">
        <v>46118</v>
      </c>
    </row>
    <row r="57" spans="1:11" s="3" customFormat="1" ht="15">
      <c r="A57" s="3">
        <v>2026</v>
      </c>
      <c r="B57" s="4">
        <v>46023</v>
      </c>
      <c r="C57" s="4">
        <v>46203</v>
      </c>
      <c r="D57" s="5" t="s">
        <v>1163</v>
      </c>
      <c r="E57" s="4">
        <f t="shared" si="2"/>
        <v>39991</v>
      </c>
      <c r="G57" s="3" t="s">
        <v>39</v>
      </c>
      <c r="H57" s="3" t="s">
        <v>104</v>
      </c>
      <c r="I57" s="12">
        <f t="shared" si="3"/>
        <v>2472.5300035</v>
      </c>
      <c r="J57" s="3" t="s">
        <v>41</v>
      </c>
      <c r="K57" s="4">
        <v>46118</v>
      </c>
    </row>
    <row r="58" spans="1:11" s="3" customFormat="1" ht="15">
      <c r="A58" s="3">
        <v>2026</v>
      </c>
      <c r="B58" s="4">
        <v>46023</v>
      </c>
      <c r="C58" s="4">
        <v>46203</v>
      </c>
      <c r="D58" s="5" t="s">
        <v>1163</v>
      </c>
      <c r="E58" s="4">
        <f t="shared" si="2"/>
        <v>39991</v>
      </c>
      <c r="G58" s="3" t="s">
        <v>39</v>
      </c>
      <c r="H58" s="3" t="s">
        <v>105</v>
      </c>
      <c r="I58" s="12">
        <f t="shared" si="3"/>
        <v>2472.5300035</v>
      </c>
      <c r="J58" s="3" t="s">
        <v>41</v>
      </c>
      <c r="K58" s="4">
        <v>46118</v>
      </c>
    </row>
    <row r="59" spans="1:11" s="3" customFormat="1" ht="15">
      <c r="A59" s="3">
        <v>2026</v>
      </c>
      <c r="B59" s="4">
        <v>46023</v>
      </c>
      <c r="C59" s="4">
        <v>46203</v>
      </c>
      <c r="D59" s="5" t="s">
        <v>1163</v>
      </c>
      <c r="E59" s="4">
        <f t="shared" si="2"/>
        <v>39991</v>
      </c>
      <c r="G59" s="3" t="s">
        <v>39</v>
      </c>
      <c r="H59" s="3" t="s">
        <v>106</v>
      </c>
      <c r="I59" s="12">
        <f t="shared" si="3"/>
        <v>2472.5300035</v>
      </c>
      <c r="J59" s="3" t="s">
        <v>41</v>
      </c>
      <c r="K59" s="4">
        <v>46118</v>
      </c>
    </row>
    <row r="60" spans="1:11" s="3" customFormat="1" ht="15">
      <c r="A60" s="3">
        <v>2026</v>
      </c>
      <c r="B60" s="4">
        <v>46023</v>
      </c>
      <c r="C60" s="4">
        <v>46203</v>
      </c>
      <c r="D60" s="5" t="s">
        <v>1163</v>
      </c>
      <c r="E60" s="4">
        <f t="shared" si="2"/>
        <v>39991</v>
      </c>
      <c r="G60" s="3" t="s">
        <v>39</v>
      </c>
      <c r="H60" s="3" t="s">
        <v>107</v>
      </c>
      <c r="I60" s="12">
        <f t="shared" si="3"/>
        <v>2472.5300035</v>
      </c>
      <c r="J60" s="3" t="s">
        <v>41</v>
      </c>
      <c r="K60" s="4">
        <v>46118</v>
      </c>
    </row>
    <row r="61" spans="1:11" s="3" customFormat="1" ht="15">
      <c r="A61" s="3">
        <v>2026</v>
      </c>
      <c r="B61" s="4">
        <v>46023</v>
      </c>
      <c r="C61" s="4">
        <v>46203</v>
      </c>
      <c r="D61" s="5" t="s">
        <v>1163</v>
      </c>
      <c r="E61" s="4">
        <f t="shared" si="2"/>
        <v>39991</v>
      </c>
      <c r="G61" s="3" t="s">
        <v>39</v>
      </c>
      <c r="H61" s="3" t="s">
        <v>108</v>
      </c>
      <c r="I61" s="12">
        <f t="shared" si="3"/>
        <v>2472.5300035</v>
      </c>
      <c r="J61" s="3" t="s">
        <v>41</v>
      </c>
      <c r="K61" s="4">
        <v>46118</v>
      </c>
    </row>
    <row r="62" spans="1:11" s="3" customFormat="1" ht="15">
      <c r="A62" s="3">
        <v>2026</v>
      </c>
      <c r="B62" s="4">
        <v>46023</v>
      </c>
      <c r="C62" s="4">
        <v>46203</v>
      </c>
      <c r="D62" s="5" t="s">
        <v>99</v>
      </c>
      <c r="E62" s="4">
        <f t="shared" si="2"/>
        <v>39967</v>
      </c>
      <c r="G62" s="3" t="s">
        <v>39</v>
      </c>
      <c r="H62" s="3" t="s">
        <v>109</v>
      </c>
      <c r="I62" s="12">
        <f>758.28696*0.15+758.28696</f>
        <v>872.03000399999996</v>
      </c>
      <c r="J62" s="3" t="s">
        <v>41</v>
      </c>
      <c r="K62" s="4">
        <v>46118</v>
      </c>
    </row>
    <row r="63" spans="1:11" s="3" customFormat="1" ht="15">
      <c r="A63" s="3">
        <v>2026</v>
      </c>
      <c r="B63" s="4">
        <v>46023</v>
      </c>
      <c r="C63" s="4">
        <v>46203</v>
      </c>
      <c r="D63" s="5" t="s">
        <v>99</v>
      </c>
      <c r="E63" s="4">
        <f t="shared" si="2"/>
        <v>39967</v>
      </c>
      <c r="G63" s="3" t="s">
        <v>39</v>
      </c>
      <c r="H63" s="3" t="s">
        <v>110</v>
      </c>
      <c r="I63" s="12">
        <f>758.28696*0.15+758.28696</f>
        <v>872.03000399999996</v>
      </c>
      <c r="J63" s="3" t="s">
        <v>41</v>
      </c>
      <c r="K63" s="4">
        <v>46118</v>
      </c>
    </row>
    <row r="64" spans="1:11" s="3" customFormat="1" ht="15">
      <c r="A64" s="3">
        <v>2026</v>
      </c>
      <c r="B64" s="4">
        <v>46023</v>
      </c>
      <c r="C64" s="4">
        <v>46203</v>
      </c>
      <c r="D64" s="5" t="s">
        <v>99</v>
      </c>
      <c r="E64" s="4">
        <f t="shared" si="2"/>
        <v>39967</v>
      </c>
      <c r="G64" s="3" t="s">
        <v>39</v>
      </c>
      <c r="H64" s="3" t="s">
        <v>111</v>
      </c>
      <c r="I64" s="12">
        <f>758.28696*0.15+758.28696</f>
        <v>872.03000399999996</v>
      </c>
      <c r="J64" s="3" t="s">
        <v>41</v>
      </c>
      <c r="K64" s="4">
        <v>46118</v>
      </c>
    </row>
    <row r="65" spans="1:11" s="3" customFormat="1" ht="15">
      <c r="A65" s="3">
        <v>2026</v>
      </c>
      <c r="B65" s="4">
        <v>46023</v>
      </c>
      <c r="C65" s="4">
        <v>46203</v>
      </c>
      <c r="D65" s="5" t="s">
        <v>112</v>
      </c>
      <c r="E65" s="4">
        <f t="shared" si="2"/>
        <v>39967</v>
      </c>
      <c r="G65" s="3" t="s">
        <v>39</v>
      </c>
      <c r="H65" s="3" t="s">
        <v>113</v>
      </c>
      <c r="I65" s="12">
        <f t="shared" ref="I65:I72" si="4">673.93913*0.15+673.93913</f>
        <v>775.02999950000003</v>
      </c>
      <c r="J65" s="3" t="s">
        <v>41</v>
      </c>
      <c r="K65" s="4">
        <v>46118</v>
      </c>
    </row>
    <row r="66" spans="1:11" s="3" customFormat="1" ht="15">
      <c r="A66" s="3">
        <v>2026</v>
      </c>
      <c r="B66" s="4">
        <v>46023</v>
      </c>
      <c r="C66" s="4">
        <v>46203</v>
      </c>
      <c r="D66" s="5" t="s">
        <v>112</v>
      </c>
      <c r="E66" s="4">
        <f t="shared" si="2"/>
        <v>39967</v>
      </c>
      <c r="G66" s="3" t="s">
        <v>39</v>
      </c>
      <c r="H66" s="3" t="s">
        <v>114</v>
      </c>
      <c r="I66" s="12">
        <f t="shared" si="4"/>
        <v>775.02999950000003</v>
      </c>
      <c r="J66" s="3" t="s">
        <v>41</v>
      </c>
      <c r="K66" s="4">
        <v>46118</v>
      </c>
    </row>
    <row r="67" spans="1:11" s="3" customFormat="1" ht="15">
      <c r="A67" s="3">
        <v>2026</v>
      </c>
      <c r="B67" s="4">
        <v>46023</v>
      </c>
      <c r="C67" s="4">
        <v>46203</v>
      </c>
      <c r="D67" s="5" t="s">
        <v>112</v>
      </c>
      <c r="E67" s="4">
        <f t="shared" si="2"/>
        <v>39967</v>
      </c>
      <c r="G67" s="3" t="s">
        <v>39</v>
      </c>
      <c r="H67" s="3" t="s">
        <v>115</v>
      </c>
      <c r="I67" s="12">
        <f t="shared" si="4"/>
        <v>775.02999950000003</v>
      </c>
      <c r="J67" s="3" t="s">
        <v>41</v>
      </c>
      <c r="K67" s="4">
        <v>46118</v>
      </c>
    </row>
    <row r="68" spans="1:11" s="3" customFormat="1" ht="15">
      <c r="A68" s="3">
        <v>2026</v>
      </c>
      <c r="B68" s="4">
        <v>46023</v>
      </c>
      <c r="C68" s="4">
        <v>46203</v>
      </c>
      <c r="D68" s="5" t="s">
        <v>112</v>
      </c>
      <c r="E68" s="4">
        <f t="shared" si="2"/>
        <v>39967</v>
      </c>
      <c r="G68" s="3" t="s">
        <v>39</v>
      </c>
      <c r="H68" s="3" t="s">
        <v>116</v>
      </c>
      <c r="I68" s="12">
        <f t="shared" si="4"/>
        <v>775.02999950000003</v>
      </c>
      <c r="J68" s="3" t="s">
        <v>41</v>
      </c>
      <c r="K68" s="4">
        <v>46118</v>
      </c>
    </row>
    <row r="69" spans="1:11" s="3" customFormat="1" ht="15">
      <c r="A69" s="3">
        <v>2026</v>
      </c>
      <c r="B69" s="4">
        <v>46023</v>
      </c>
      <c r="C69" s="4">
        <v>46203</v>
      </c>
      <c r="D69" s="5" t="s">
        <v>112</v>
      </c>
      <c r="E69" s="4">
        <f t="shared" si="2"/>
        <v>39967</v>
      </c>
      <c r="G69" s="3" t="s">
        <v>39</v>
      </c>
      <c r="H69" s="3" t="s">
        <v>117</v>
      </c>
      <c r="I69" s="12">
        <f t="shared" si="4"/>
        <v>775.02999950000003</v>
      </c>
      <c r="J69" s="3" t="s">
        <v>41</v>
      </c>
      <c r="K69" s="4">
        <v>46118</v>
      </c>
    </row>
    <row r="70" spans="1:11" s="3" customFormat="1" ht="15">
      <c r="A70" s="3">
        <v>2026</v>
      </c>
      <c r="B70" s="4">
        <v>46023</v>
      </c>
      <c r="C70" s="4">
        <v>46203</v>
      </c>
      <c r="D70" s="5" t="s">
        <v>112</v>
      </c>
      <c r="E70" s="4">
        <f t="shared" si="2"/>
        <v>39967</v>
      </c>
      <c r="G70" s="3" t="s">
        <v>39</v>
      </c>
      <c r="H70" s="3" t="s">
        <v>118</v>
      </c>
      <c r="I70" s="12">
        <f t="shared" si="4"/>
        <v>775.02999950000003</v>
      </c>
      <c r="J70" s="3" t="s">
        <v>41</v>
      </c>
      <c r="K70" s="4">
        <v>46118</v>
      </c>
    </row>
    <row r="71" spans="1:11" s="3" customFormat="1" ht="15">
      <c r="A71" s="3">
        <v>2026</v>
      </c>
      <c r="B71" s="4">
        <v>46023</v>
      </c>
      <c r="C71" s="4">
        <v>46203</v>
      </c>
      <c r="D71" s="5" t="s">
        <v>112</v>
      </c>
      <c r="E71" s="4">
        <f t="shared" si="2"/>
        <v>39967</v>
      </c>
      <c r="G71" s="3" t="s">
        <v>39</v>
      </c>
      <c r="H71" s="3" t="s">
        <v>119</v>
      </c>
      <c r="I71" s="12">
        <f t="shared" si="4"/>
        <v>775.02999950000003</v>
      </c>
      <c r="J71" s="3" t="s">
        <v>41</v>
      </c>
      <c r="K71" s="4">
        <v>46118</v>
      </c>
    </row>
    <row r="72" spans="1:11" s="3" customFormat="1" ht="15">
      <c r="A72" s="3">
        <v>2026</v>
      </c>
      <c r="B72" s="4">
        <v>46023</v>
      </c>
      <c r="C72" s="4">
        <v>46203</v>
      </c>
      <c r="D72" s="5" t="s">
        <v>112</v>
      </c>
      <c r="E72" s="4">
        <f t="shared" si="2"/>
        <v>39967</v>
      </c>
      <c r="G72" s="3" t="s">
        <v>39</v>
      </c>
      <c r="H72" s="3" t="s">
        <v>120</v>
      </c>
      <c r="I72" s="12">
        <f t="shared" si="4"/>
        <v>775.02999950000003</v>
      </c>
      <c r="J72" s="3" t="s">
        <v>41</v>
      </c>
      <c r="K72" s="4">
        <v>46118</v>
      </c>
    </row>
    <row r="73" spans="1:11" s="3" customFormat="1" ht="15">
      <c r="A73" s="3">
        <v>2026</v>
      </c>
      <c r="B73" s="4">
        <v>46023</v>
      </c>
      <c r="C73" s="4">
        <v>46203</v>
      </c>
      <c r="D73" s="5" t="s">
        <v>121</v>
      </c>
      <c r="E73" s="4">
        <f t="shared" si="2"/>
        <v>39967</v>
      </c>
      <c r="G73" s="3" t="s">
        <v>39</v>
      </c>
      <c r="H73" s="3" t="s">
        <v>122</v>
      </c>
      <c r="I73" s="12">
        <f>86.08696*0.15+86.08696</f>
        <v>99.000004000000004</v>
      </c>
      <c r="J73" s="3" t="s">
        <v>41</v>
      </c>
      <c r="K73" s="4">
        <v>46118</v>
      </c>
    </row>
    <row r="74" spans="1:11" s="3" customFormat="1" ht="15">
      <c r="A74" s="3">
        <v>2026</v>
      </c>
      <c r="B74" s="4">
        <v>46023</v>
      </c>
      <c r="C74" s="4">
        <v>46203</v>
      </c>
      <c r="D74" s="5" t="s">
        <v>121</v>
      </c>
      <c r="E74" s="4">
        <f t="shared" si="2"/>
        <v>39967</v>
      </c>
      <c r="G74" s="3" t="s">
        <v>39</v>
      </c>
      <c r="H74" s="3" t="s">
        <v>123</v>
      </c>
      <c r="I74" s="12">
        <f>86.08696*0.15+86.08696</f>
        <v>99.000004000000004</v>
      </c>
      <c r="J74" s="3" t="s">
        <v>41</v>
      </c>
      <c r="K74" s="4">
        <v>46118</v>
      </c>
    </row>
    <row r="75" spans="1:11" s="3" customFormat="1" ht="15">
      <c r="A75" s="3">
        <v>2026</v>
      </c>
      <c r="B75" s="4">
        <v>46023</v>
      </c>
      <c r="C75" s="4">
        <v>46203</v>
      </c>
      <c r="D75" s="5" t="s">
        <v>121</v>
      </c>
      <c r="E75" s="4">
        <f t="shared" si="2"/>
        <v>39967</v>
      </c>
      <c r="G75" s="3" t="s">
        <v>39</v>
      </c>
      <c r="H75" s="3" t="s">
        <v>124</v>
      </c>
      <c r="I75" s="12">
        <f>86.08696*0.15+86.08696</f>
        <v>99.000004000000004</v>
      </c>
      <c r="J75" s="3" t="s">
        <v>41</v>
      </c>
      <c r="K75" s="4">
        <v>46118</v>
      </c>
    </row>
    <row r="76" spans="1:11" s="3" customFormat="1" ht="15">
      <c r="A76" s="3">
        <v>2026</v>
      </c>
      <c r="B76" s="4">
        <v>46023</v>
      </c>
      <c r="C76" s="4">
        <v>46203</v>
      </c>
      <c r="D76" s="5" t="s">
        <v>1164</v>
      </c>
      <c r="E76" s="4">
        <f t="shared" si="2"/>
        <v>42157</v>
      </c>
      <c r="G76" s="3" t="s">
        <v>39</v>
      </c>
      <c r="H76" s="3" t="s">
        <v>125</v>
      </c>
      <c r="I76" s="12">
        <v>2472.5300000000002</v>
      </c>
      <c r="J76" s="3" t="s">
        <v>41</v>
      </c>
      <c r="K76" s="4">
        <v>46118</v>
      </c>
    </row>
    <row r="77" spans="1:11" s="3" customFormat="1" ht="15">
      <c r="A77" s="3">
        <v>2026</v>
      </c>
      <c r="B77" s="4">
        <v>46023</v>
      </c>
      <c r="C77" s="4">
        <v>46203</v>
      </c>
      <c r="D77" s="5" t="s">
        <v>1164</v>
      </c>
      <c r="E77" s="4">
        <f t="shared" si="2"/>
        <v>42157</v>
      </c>
      <c r="G77" s="3" t="s">
        <v>39</v>
      </c>
      <c r="H77" s="3" t="s">
        <v>126</v>
      </c>
      <c r="I77" s="12">
        <v>2472.5300000000002</v>
      </c>
      <c r="J77" s="3" t="s">
        <v>41</v>
      </c>
      <c r="K77" s="4">
        <v>46118</v>
      </c>
    </row>
    <row r="78" spans="1:11" s="3" customFormat="1" ht="15">
      <c r="A78" s="3">
        <v>2026</v>
      </c>
      <c r="B78" s="4">
        <v>46023</v>
      </c>
      <c r="C78" s="4">
        <v>46203</v>
      </c>
      <c r="D78" s="5" t="s">
        <v>1164</v>
      </c>
      <c r="E78" s="4">
        <f t="shared" si="2"/>
        <v>42157</v>
      </c>
      <c r="G78" s="3" t="s">
        <v>39</v>
      </c>
      <c r="H78" s="3" t="s">
        <v>127</v>
      </c>
      <c r="I78" s="12">
        <v>2472.5300000000002</v>
      </c>
      <c r="J78" s="3" t="s">
        <v>41</v>
      </c>
      <c r="K78" s="4">
        <v>46118</v>
      </c>
    </row>
    <row r="79" spans="1:11" s="3" customFormat="1" ht="15">
      <c r="A79" s="3">
        <v>2026</v>
      </c>
      <c r="B79" s="4">
        <v>46023</v>
      </c>
      <c r="C79" s="4">
        <v>46203</v>
      </c>
      <c r="D79" s="5" t="s">
        <v>1164</v>
      </c>
      <c r="E79" s="4">
        <f t="shared" si="2"/>
        <v>42157</v>
      </c>
      <c r="G79" s="3" t="s">
        <v>39</v>
      </c>
      <c r="H79" s="3" t="s">
        <v>128</v>
      </c>
      <c r="I79" s="12">
        <v>2472.5300000000002</v>
      </c>
      <c r="J79" s="3" t="s">
        <v>41</v>
      </c>
      <c r="K79" s="4">
        <v>46118</v>
      </c>
    </row>
    <row r="80" spans="1:11" s="3" customFormat="1" ht="15">
      <c r="A80" s="3">
        <v>2026</v>
      </c>
      <c r="B80" s="4">
        <v>46023</v>
      </c>
      <c r="C80" s="4">
        <v>46203</v>
      </c>
      <c r="D80" s="5" t="s">
        <v>1164</v>
      </c>
      <c r="E80" s="4">
        <f t="shared" si="2"/>
        <v>42157</v>
      </c>
      <c r="G80" s="3" t="s">
        <v>39</v>
      </c>
      <c r="H80" s="3" t="s">
        <v>129</v>
      </c>
      <c r="I80" s="12">
        <v>2472.5300000000002</v>
      </c>
      <c r="J80" s="3" t="s">
        <v>41</v>
      </c>
      <c r="K80" s="4">
        <v>46118</v>
      </c>
    </row>
    <row r="81" spans="1:11" s="3" customFormat="1" ht="15">
      <c r="A81" s="3">
        <v>2026</v>
      </c>
      <c r="B81" s="4">
        <v>46023</v>
      </c>
      <c r="C81" s="4">
        <v>46203</v>
      </c>
      <c r="D81" s="5" t="s">
        <v>130</v>
      </c>
      <c r="E81" s="4">
        <f t="shared" si="2"/>
        <v>39991</v>
      </c>
      <c r="G81" s="3" t="s">
        <v>39</v>
      </c>
      <c r="H81" s="3" t="s">
        <v>131</v>
      </c>
      <c r="I81" s="12">
        <f>2082.51*0.15+2082.51</f>
        <v>2394.8865000000001</v>
      </c>
      <c r="J81" s="3" t="s">
        <v>41</v>
      </c>
      <c r="K81" s="4">
        <v>46118</v>
      </c>
    </row>
    <row r="82" spans="1:11" s="3" customFormat="1" ht="15">
      <c r="A82" s="3">
        <v>2026</v>
      </c>
      <c r="B82" s="4">
        <v>46023</v>
      </c>
      <c r="C82" s="4">
        <v>46203</v>
      </c>
      <c r="D82" s="5" t="s">
        <v>132</v>
      </c>
      <c r="E82" s="4">
        <f t="shared" si="2"/>
        <v>39991</v>
      </c>
      <c r="G82" s="3" t="s">
        <v>39</v>
      </c>
      <c r="H82" s="3" t="s">
        <v>133</v>
      </c>
      <c r="I82" s="12">
        <f>2139.13*0.15+2139.13</f>
        <v>2459.9994999999999</v>
      </c>
      <c r="J82" s="3" t="s">
        <v>41</v>
      </c>
      <c r="K82" s="4">
        <v>46118</v>
      </c>
    </row>
    <row r="83" spans="1:11" s="3" customFormat="1" ht="15">
      <c r="A83" s="3">
        <v>2026</v>
      </c>
      <c r="B83" s="4">
        <v>46023</v>
      </c>
      <c r="C83" s="4">
        <v>46203</v>
      </c>
      <c r="D83" s="5" t="s">
        <v>134</v>
      </c>
      <c r="E83" s="4">
        <f t="shared" si="2"/>
        <v>39991</v>
      </c>
      <c r="G83" s="3" t="s">
        <v>39</v>
      </c>
      <c r="H83" s="3" t="s">
        <v>135</v>
      </c>
      <c r="I83" s="12">
        <f>2348.48*0.15+2348.48</f>
        <v>2700.752</v>
      </c>
      <c r="J83" s="3" t="s">
        <v>41</v>
      </c>
      <c r="K83" s="4">
        <v>46118</v>
      </c>
    </row>
    <row r="84" spans="1:11" s="3" customFormat="1" ht="15">
      <c r="A84" s="3">
        <v>2026</v>
      </c>
      <c r="B84" s="4">
        <v>46023</v>
      </c>
      <c r="C84" s="4">
        <v>46203</v>
      </c>
      <c r="D84" s="5" t="s">
        <v>136</v>
      </c>
      <c r="E84" s="4">
        <f t="shared" si="2"/>
        <v>39991</v>
      </c>
      <c r="G84" s="3" t="s">
        <v>39</v>
      </c>
      <c r="H84" s="3" t="s">
        <v>137</v>
      </c>
      <c r="I84" s="12">
        <f>1360.3*0.15+1360.3</f>
        <v>1564.345</v>
      </c>
      <c r="J84" s="3" t="s">
        <v>41</v>
      </c>
      <c r="K84" s="4">
        <v>46118</v>
      </c>
    </row>
    <row r="85" spans="1:11" s="3" customFormat="1" ht="15">
      <c r="A85" s="3">
        <v>2026</v>
      </c>
      <c r="B85" s="4">
        <v>46023</v>
      </c>
      <c r="C85" s="4">
        <v>46203</v>
      </c>
      <c r="D85" s="5" t="s">
        <v>138</v>
      </c>
      <c r="E85" s="4">
        <f t="shared" si="2"/>
        <v>39991</v>
      </c>
      <c r="G85" s="3" t="s">
        <v>39</v>
      </c>
      <c r="H85" s="3" t="s">
        <v>139</v>
      </c>
      <c r="I85" s="12">
        <f>694.79*0.15+694.79</f>
        <v>799.00849999999991</v>
      </c>
      <c r="J85" s="3" t="s">
        <v>41</v>
      </c>
      <c r="K85" s="4">
        <v>46118</v>
      </c>
    </row>
    <row r="86" spans="1:11" s="3" customFormat="1" ht="15">
      <c r="A86" s="3">
        <v>2026</v>
      </c>
      <c r="B86" s="4">
        <v>46023</v>
      </c>
      <c r="C86" s="4">
        <v>46203</v>
      </c>
      <c r="D86" s="5" t="s">
        <v>138</v>
      </c>
      <c r="E86" s="4">
        <f t="shared" si="2"/>
        <v>39991</v>
      </c>
      <c r="G86" s="3" t="s">
        <v>39</v>
      </c>
      <c r="H86" s="3" t="s">
        <v>140</v>
      </c>
      <c r="I86" s="12">
        <f>694.79*0.15+694.79</f>
        <v>799.00849999999991</v>
      </c>
      <c r="J86" s="3" t="s">
        <v>41</v>
      </c>
      <c r="K86" s="4">
        <v>46118</v>
      </c>
    </row>
    <row r="87" spans="1:11" s="3" customFormat="1" ht="15">
      <c r="A87" s="3">
        <v>2026</v>
      </c>
      <c r="B87" s="4">
        <v>46023</v>
      </c>
      <c r="C87" s="4">
        <v>46203</v>
      </c>
      <c r="D87" s="5" t="s">
        <v>138</v>
      </c>
      <c r="E87" s="4">
        <f t="shared" si="2"/>
        <v>39991</v>
      </c>
      <c r="G87" s="3" t="s">
        <v>39</v>
      </c>
      <c r="H87" s="3" t="s">
        <v>141</v>
      </c>
      <c r="I87" s="12">
        <f>694.79*0.15+694.79</f>
        <v>799.00849999999991</v>
      </c>
      <c r="J87" s="3" t="s">
        <v>41</v>
      </c>
      <c r="K87" s="4">
        <v>46118</v>
      </c>
    </row>
    <row r="88" spans="1:11" s="3" customFormat="1" ht="15">
      <c r="A88" s="3">
        <v>2026</v>
      </c>
      <c r="B88" s="4">
        <v>46023</v>
      </c>
      <c r="C88" s="4">
        <v>46203</v>
      </c>
      <c r="D88" s="5" t="s">
        <v>138</v>
      </c>
      <c r="E88" s="4">
        <f t="shared" si="2"/>
        <v>39991</v>
      </c>
      <c r="G88" s="3" t="s">
        <v>39</v>
      </c>
      <c r="H88" s="3" t="s">
        <v>142</v>
      </c>
      <c r="I88" s="12">
        <f>694.79*0.15+694.79</f>
        <v>799.00849999999991</v>
      </c>
      <c r="J88" s="3" t="s">
        <v>41</v>
      </c>
      <c r="K88" s="4">
        <v>46118</v>
      </c>
    </row>
    <row r="89" spans="1:11" s="3" customFormat="1" ht="15">
      <c r="A89" s="3">
        <v>2026</v>
      </c>
      <c r="B89" s="4">
        <v>46023</v>
      </c>
      <c r="C89" s="4">
        <v>46203</v>
      </c>
      <c r="D89" s="5" t="s">
        <v>143</v>
      </c>
      <c r="E89" s="4">
        <f t="shared" si="2"/>
        <v>39991</v>
      </c>
      <c r="G89" s="3" t="s">
        <v>39</v>
      </c>
      <c r="H89" s="3" t="s">
        <v>144</v>
      </c>
      <c r="I89" s="12">
        <f t="shared" ref="I89:I94" si="5">343.48*0.15+343.48</f>
        <v>395.00200000000001</v>
      </c>
      <c r="J89" s="3" t="s">
        <v>41</v>
      </c>
      <c r="K89" s="4">
        <v>46118</v>
      </c>
    </row>
    <row r="90" spans="1:11" s="3" customFormat="1" ht="15">
      <c r="A90" s="3">
        <v>2026</v>
      </c>
      <c r="B90" s="4">
        <v>46023</v>
      </c>
      <c r="C90" s="4">
        <v>46203</v>
      </c>
      <c r="D90" s="5" t="s">
        <v>143</v>
      </c>
      <c r="E90" s="4">
        <f t="shared" si="2"/>
        <v>39991</v>
      </c>
      <c r="G90" s="3" t="s">
        <v>39</v>
      </c>
      <c r="H90" s="3" t="s">
        <v>145</v>
      </c>
      <c r="I90" s="12">
        <f t="shared" si="5"/>
        <v>395.00200000000001</v>
      </c>
      <c r="J90" s="3" t="s">
        <v>41</v>
      </c>
      <c r="K90" s="4">
        <v>46118</v>
      </c>
    </row>
    <row r="91" spans="1:11" s="3" customFormat="1" ht="15">
      <c r="A91" s="3">
        <v>2026</v>
      </c>
      <c r="B91" s="4">
        <v>46023</v>
      </c>
      <c r="C91" s="4">
        <v>46203</v>
      </c>
      <c r="D91" s="5" t="s">
        <v>143</v>
      </c>
      <c r="E91" s="4">
        <f t="shared" si="2"/>
        <v>39991</v>
      </c>
      <c r="G91" s="3" t="s">
        <v>39</v>
      </c>
      <c r="H91" s="3" t="s">
        <v>146</v>
      </c>
      <c r="I91" s="12">
        <f t="shared" si="5"/>
        <v>395.00200000000001</v>
      </c>
      <c r="J91" s="3" t="s">
        <v>41</v>
      </c>
      <c r="K91" s="4">
        <v>46118</v>
      </c>
    </row>
    <row r="92" spans="1:11" s="3" customFormat="1" ht="15">
      <c r="A92" s="3">
        <v>2026</v>
      </c>
      <c r="B92" s="4">
        <v>46023</v>
      </c>
      <c r="C92" s="4">
        <v>46203</v>
      </c>
      <c r="D92" s="5" t="s">
        <v>143</v>
      </c>
      <c r="E92" s="4">
        <f t="shared" si="2"/>
        <v>39991</v>
      </c>
      <c r="G92" s="3" t="s">
        <v>39</v>
      </c>
      <c r="H92" s="3" t="s">
        <v>147</v>
      </c>
      <c r="I92" s="12">
        <f t="shared" si="5"/>
        <v>395.00200000000001</v>
      </c>
      <c r="J92" s="3" t="s">
        <v>41</v>
      </c>
      <c r="K92" s="4">
        <v>46118</v>
      </c>
    </row>
    <row r="93" spans="1:11" s="3" customFormat="1" ht="15">
      <c r="A93" s="3">
        <v>2026</v>
      </c>
      <c r="B93" s="4">
        <v>46023</v>
      </c>
      <c r="C93" s="4">
        <v>46203</v>
      </c>
      <c r="D93" s="5" t="s">
        <v>143</v>
      </c>
      <c r="E93" s="4">
        <f t="shared" si="2"/>
        <v>39991</v>
      </c>
      <c r="G93" s="3" t="s">
        <v>39</v>
      </c>
      <c r="H93" s="3" t="s">
        <v>148</v>
      </c>
      <c r="I93" s="12">
        <f t="shared" si="5"/>
        <v>395.00200000000001</v>
      </c>
      <c r="J93" s="3" t="s">
        <v>41</v>
      </c>
      <c r="K93" s="4">
        <v>46118</v>
      </c>
    </row>
    <row r="94" spans="1:11" s="3" customFormat="1" ht="15">
      <c r="A94" s="3">
        <v>2026</v>
      </c>
      <c r="B94" s="4">
        <v>46023</v>
      </c>
      <c r="C94" s="4">
        <v>46203</v>
      </c>
      <c r="D94" s="5" t="s">
        <v>143</v>
      </c>
      <c r="E94" s="4">
        <f t="shared" si="2"/>
        <v>39991</v>
      </c>
      <c r="G94" s="3" t="s">
        <v>39</v>
      </c>
      <c r="H94" s="3" t="s">
        <v>149</v>
      </c>
      <c r="I94" s="12">
        <f t="shared" si="5"/>
        <v>395.00200000000001</v>
      </c>
      <c r="J94" s="3" t="s">
        <v>41</v>
      </c>
      <c r="K94" s="4">
        <v>46118</v>
      </c>
    </row>
    <row r="95" spans="1:11" s="3" customFormat="1" ht="15">
      <c r="A95" s="3">
        <v>2026</v>
      </c>
      <c r="B95" s="4">
        <v>46023</v>
      </c>
      <c r="C95" s="4">
        <v>46203</v>
      </c>
      <c r="D95" s="5" t="s">
        <v>150</v>
      </c>
      <c r="E95" s="4">
        <f t="shared" si="2"/>
        <v>40057</v>
      </c>
      <c r="G95" s="3" t="s">
        <v>39</v>
      </c>
      <c r="H95" s="3" t="s">
        <v>151</v>
      </c>
      <c r="I95" s="12">
        <f>1795*0.16+1795</f>
        <v>2082.1999999999998</v>
      </c>
      <c r="J95" s="3" t="s">
        <v>41</v>
      </c>
      <c r="K95" s="4">
        <v>46118</v>
      </c>
    </row>
    <row r="96" spans="1:11" s="3" customFormat="1" ht="15">
      <c r="A96" s="3">
        <v>2026</v>
      </c>
      <c r="B96" s="4">
        <v>46023</v>
      </c>
      <c r="C96" s="4">
        <v>46203</v>
      </c>
      <c r="D96" s="5" t="s">
        <v>150</v>
      </c>
      <c r="E96" s="4">
        <f t="shared" si="2"/>
        <v>40057</v>
      </c>
      <c r="G96" s="3" t="s">
        <v>39</v>
      </c>
      <c r="H96" s="3" t="s">
        <v>152</v>
      </c>
      <c r="I96" s="12">
        <f>1795*0.16+1795</f>
        <v>2082.1999999999998</v>
      </c>
      <c r="J96" s="3" t="s">
        <v>41</v>
      </c>
      <c r="K96" s="4">
        <v>46118</v>
      </c>
    </row>
    <row r="97" spans="1:11" s="3" customFormat="1" ht="15">
      <c r="A97" s="3">
        <v>2026</v>
      </c>
      <c r="B97" s="4">
        <v>46023</v>
      </c>
      <c r="C97" s="4">
        <v>46203</v>
      </c>
      <c r="D97" s="5" t="s">
        <v>150</v>
      </c>
      <c r="E97" s="4">
        <f t="shared" si="2"/>
        <v>40057</v>
      </c>
      <c r="G97" s="3" t="s">
        <v>39</v>
      </c>
      <c r="H97" s="3" t="s">
        <v>153</v>
      </c>
      <c r="I97" s="12">
        <f>1795*0.16+1795</f>
        <v>2082.1999999999998</v>
      </c>
      <c r="J97" s="3" t="s">
        <v>41</v>
      </c>
      <c r="K97" s="4">
        <v>46118</v>
      </c>
    </row>
    <row r="98" spans="1:11" s="3" customFormat="1" ht="15">
      <c r="A98" s="3">
        <v>2026</v>
      </c>
      <c r="B98" s="4">
        <v>46023</v>
      </c>
      <c r="C98" s="4">
        <v>46203</v>
      </c>
      <c r="D98" s="5" t="s">
        <v>1165</v>
      </c>
      <c r="E98" s="4">
        <f t="shared" si="2"/>
        <v>39991</v>
      </c>
      <c r="G98" s="3" t="s">
        <v>39</v>
      </c>
      <c r="H98" s="3" t="s">
        <v>154</v>
      </c>
      <c r="I98" s="12">
        <f t="shared" ref="I98:I121" si="6">349.5*0.16+349.5</f>
        <v>405.42</v>
      </c>
      <c r="J98" s="3" t="s">
        <v>41</v>
      </c>
      <c r="K98" s="4">
        <v>46118</v>
      </c>
    </row>
    <row r="99" spans="1:11" s="3" customFormat="1" ht="15">
      <c r="A99" s="3">
        <v>2026</v>
      </c>
      <c r="B99" s="4">
        <v>46023</v>
      </c>
      <c r="C99" s="4">
        <v>46203</v>
      </c>
      <c r="D99" s="5" t="s">
        <v>1165</v>
      </c>
      <c r="E99" s="4">
        <f t="shared" si="2"/>
        <v>39991</v>
      </c>
      <c r="G99" s="3" t="s">
        <v>39</v>
      </c>
      <c r="H99" s="3" t="s">
        <v>155</v>
      </c>
      <c r="I99" s="12">
        <f t="shared" si="6"/>
        <v>405.42</v>
      </c>
      <c r="J99" s="3" t="s">
        <v>41</v>
      </c>
      <c r="K99" s="4">
        <v>46118</v>
      </c>
    </row>
    <row r="100" spans="1:11" s="3" customFormat="1" ht="15">
      <c r="A100" s="3">
        <v>2026</v>
      </c>
      <c r="B100" s="4">
        <v>46023</v>
      </c>
      <c r="C100" s="4">
        <v>46203</v>
      </c>
      <c r="D100" s="5" t="s">
        <v>1165</v>
      </c>
      <c r="E100" s="4">
        <f t="shared" si="2"/>
        <v>39991</v>
      </c>
      <c r="G100" s="3" t="s">
        <v>39</v>
      </c>
      <c r="H100" s="3" t="s">
        <v>156</v>
      </c>
      <c r="I100" s="12">
        <f t="shared" si="6"/>
        <v>405.42</v>
      </c>
      <c r="J100" s="3" t="s">
        <v>41</v>
      </c>
      <c r="K100" s="4">
        <v>46118</v>
      </c>
    </row>
    <row r="101" spans="1:11" s="3" customFormat="1" ht="15">
      <c r="A101" s="3">
        <v>2026</v>
      </c>
      <c r="B101" s="4">
        <v>46023</v>
      </c>
      <c r="C101" s="4">
        <v>46203</v>
      </c>
      <c r="D101" s="5" t="s">
        <v>1165</v>
      </c>
      <c r="E101" s="4">
        <f t="shared" ref="E101:E164" si="7">VLOOKUP(D101,BD_B,2)</f>
        <v>39991</v>
      </c>
      <c r="G101" s="3" t="s">
        <v>39</v>
      </c>
      <c r="H101" s="3" t="s">
        <v>157</v>
      </c>
      <c r="I101" s="12">
        <f t="shared" si="6"/>
        <v>405.42</v>
      </c>
      <c r="J101" s="3" t="s">
        <v>41</v>
      </c>
      <c r="K101" s="4">
        <v>46118</v>
      </c>
    </row>
    <row r="102" spans="1:11" s="3" customFormat="1" ht="15">
      <c r="A102" s="3">
        <v>2026</v>
      </c>
      <c r="B102" s="4">
        <v>46023</v>
      </c>
      <c r="C102" s="4">
        <v>46203</v>
      </c>
      <c r="D102" s="5" t="s">
        <v>1165</v>
      </c>
      <c r="E102" s="4">
        <f t="shared" si="7"/>
        <v>39991</v>
      </c>
      <c r="G102" s="3" t="s">
        <v>39</v>
      </c>
      <c r="H102" s="3" t="s">
        <v>158</v>
      </c>
      <c r="I102" s="12">
        <f t="shared" si="6"/>
        <v>405.42</v>
      </c>
      <c r="J102" s="3" t="s">
        <v>41</v>
      </c>
      <c r="K102" s="4">
        <v>46118</v>
      </c>
    </row>
    <row r="103" spans="1:11" s="3" customFormat="1" ht="15">
      <c r="A103" s="3">
        <v>2026</v>
      </c>
      <c r="B103" s="4">
        <v>46023</v>
      </c>
      <c r="C103" s="4">
        <v>46203</v>
      </c>
      <c r="D103" s="5" t="s">
        <v>1165</v>
      </c>
      <c r="E103" s="4">
        <f t="shared" si="7"/>
        <v>39991</v>
      </c>
      <c r="G103" s="3" t="s">
        <v>39</v>
      </c>
      <c r="H103" s="3" t="s">
        <v>159</v>
      </c>
      <c r="I103" s="12">
        <f t="shared" si="6"/>
        <v>405.42</v>
      </c>
      <c r="J103" s="3" t="s">
        <v>41</v>
      </c>
      <c r="K103" s="4">
        <v>46118</v>
      </c>
    </row>
    <row r="104" spans="1:11" s="3" customFormat="1" ht="15">
      <c r="A104" s="3">
        <v>2026</v>
      </c>
      <c r="B104" s="4">
        <v>46023</v>
      </c>
      <c r="C104" s="4">
        <v>46203</v>
      </c>
      <c r="D104" s="5" t="s">
        <v>1165</v>
      </c>
      <c r="E104" s="4">
        <f t="shared" si="7"/>
        <v>39991</v>
      </c>
      <c r="G104" s="3" t="s">
        <v>39</v>
      </c>
      <c r="H104" s="3" t="s">
        <v>160</v>
      </c>
      <c r="I104" s="12">
        <f t="shared" si="6"/>
        <v>405.42</v>
      </c>
      <c r="J104" s="3" t="s">
        <v>41</v>
      </c>
      <c r="K104" s="4">
        <v>46118</v>
      </c>
    </row>
    <row r="105" spans="1:11" s="3" customFormat="1" ht="15">
      <c r="A105" s="3">
        <v>2026</v>
      </c>
      <c r="B105" s="4">
        <v>46023</v>
      </c>
      <c r="C105" s="4">
        <v>46203</v>
      </c>
      <c r="D105" s="5" t="s">
        <v>1165</v>
      </c>
      <c r="E105" s="4">
        <f t="shared" si="7"/>
        <v>39991</v>
      </c>
      <c r="G105" s="3" t="s">
        <v>39</v>
      </c>
      <c r="H105" s="3" t="s">
        <v>161</v>
      </c>
      <c r="I105" s="12">
        <f t="shared" si="6"/>
        <v>405.42</v>
      </c>
      <c r="J105" s="3" t="s">
        <v>41</v>
      </c>
      <c r="K105" s="4">
        <v>46118</v>
      </c>
    </row>
    <row r="106" spans="1:11" s="3" customFormat="1" ht="15">
      <c r="A106" s="3">
        <v>2026</v>
      </c>
      <c r="B106" s="4">
        <v>46023</v>
      </c>
      <c r="C106" s="4">
        <v>46203</v>
      </c>
      <c r="D106" s="5" t="s">
        <v>1165</v>
      </c>
      <c r="E106" s="4">
        <f t="shared" si="7"/>
        <v>39991</v>
      </c>
      <c r="G106" s="3" t="s">
        <v>39</v>
      </c>
      <c r="H106" s="3" t="s">
        <v>162</v>
      </c>
      <c r="I106" s="12">
        <f t="shared" si="6"/>
        <v>405.42</v>
      </c>
      <c r="J106" s="3" t="s">
        <v>41</v>
      </c>
      <c r="K106" s="4">
        <v>46118</v>
      </c>
    </row>
    <row r="107" spans="1:11" s="3" customFormat="1" ht="15">
      <c r="A107" s="3">
        <v>2026</v>
      </c>
      <c r="B107" s="4">
        <v>46023</v>
      </c>
      <c r="C107" s="4">
        <v>46203</v>
      </c>
      <c r="D107" s="5" t="s">
        <v>1165</v>
      </c>
      <c r="E107" s="4">
        <f t="shared" si="7"/>
        <v>39991</v>
      </c>
      <c r="G107" s="3" t="s">
        <v>39</v>
      </c>
      <c r="H107" s="3" t="s">
        <v>163</v>
      </c>
      <c r="I107" s="12">
        <f t="shared" si="6"/>
        <v>405.42</v>
      </c>
      <c r="J107" s="3" t="s">
        <v>41</v>
      </c>
      <c r="K107" s="4">
        <v>46118</v>
      </c>
    </row>
    <row r="108" spans="1:11" s="3" customFormat="1" ht="15">
      <c r="A108" s="3">
        <v>2026</v>
      </c>
      <c r="B108" s="4">
        <v>46023</v>
      </c>
      <c r="C108" s="4">
        <v>46203</v>
      </c>
      <c r="D108" s="5" t="s">
        <v>1165</v>
      </c>
      <c r="E108" s="4">
        <f t="shared" si="7"/>
        <v>39991</v>
      </c>
      <c r="G108" s="3" t="s">
        <v>39</v>
      </c>
      <c r="H108" s="3" t="s">
        <v>164</v>
      </c>
      <c r="I108" s="12">
        <f t="shared" si="6"/>
        <v>405.42</v>
      </c>
      <c r="J108" s="3" t="s">
        <v>41</v>
      </c>
      <c r="K108" s="4">
        <v>46118</v>
      </c>
    </row>
    <row r="109" spans="1:11" s="3" customFormat="1" ht="15">
      <c r="A109" s="3">
        <v>2026</v>
      </c>
      <c r="B109" s="4">
        <v>46023</v>
      </c>
      <c r="C109" s="4">
        <v>46203</v>
      </c>
      <c r="D109" s="5" t="s">
        <v>1165</v>
      </c>
      <c r="E109" s="4">
        <f t="shared" si="7"/>
        <v>39991</v>
      </c>
      <c r="G109" s="3" t="s">
        <v>39</v>
      </c>
      <c r="H109" s="3" t="s">
        <v>165</v>
      </c>
      <c r="I109" s="12">
        <f t="shared" si="6"/>
        <v>405.42</v>
      </c>
      <c r="J109" s="3" t="s">
        <v>41</v>
      </c>
      <c r="K109" s="4">
        <v>46118</v>
      </c>
    </row>
    <row r="110" spans="1:11" s="3" customFormat="1" ht="15">
      <c r="A110" s="3">
        <v>2026</v>
      </c>
      <c r="B110" s="4">
        <v>46023</v>
      </c>
      <c r="C110" s="4">
        <v>46203</v>
      </c>
      <c r="D110" s="5" t="s">
        <v>1165</v>
      </c>
      <c r="E110" s="4">
        <f t="shared" si="7"/>
        <v>39991</v>
      </c>
      <c r="G110" s="3" t="s">
        <v>39</v>
      </c>
      <c r="H110" s="3" t="s">
        <v>166</v>
      </c>
      <c r="I110" s="12">
        <f t="shared" si="6"/>
        <v>405.42</v>
      </c>
      <c r="J110" s="3" t="s">
        <v>41</v>
      </c>
      <c r="K110" s="4">
        <v>46118</v>
      </c>
    </row>
    <row r="111" spans="1:11" s="3" customFormat="1" ht="15">
      <c r="A111" s="3">
        <v>2026</v>
      </c>
      <c r="B111" s="4">
        <v>46023</v>
      </c>
      <c r="C111" s="4">
        <v>46203</v>
      </c>
      <c r="D111" s="5" t="s">
        <v>1165</v>
      </c>
      <c r="E111" s="4">
        <f t="shared" si="7"/>
        <v>39991</v>
      </c>
      <c r="G111" s="3" t="s">
        <v>39</v>
      </c>
      <c r="H111" s="3" t="s">
        <v>167</v>
      </c>
      <c r="I111" s="12">
        <f t="shared" si="6"/>
        <v>405.42</v>
      </c>
      <c r="J111" s="3" t="s">
        <v>41</v>
      </c>
      <c r="K111" s="4">
        <v>46118</v>
      </c>
    </row>
    <row r="112" spans="1:11" s="3" customFormat="1" ht="15">
      <c r="A112" s="3">
        <v>2026</v>
      </c>
      <c r="B112" s="4">
        <v>46023</v>
      </c>
      <c r="C112" s="4">
        <v>46203</v>
      </c>
      <c r="D112" s="5" t="s">
        <v>1165</v>
      </c>
      <c r="E112" s="4">
        <f t="shared" si="7"/>
        <v>39991</v>
      </c>
      <c r="G112" s="3" t="s">
        <v>39</v>
      </c>
      <c r="H112" s="3" t="s">
        <v>168</v>
      </c>
      <c r="I112" s="12">
        <f t="shared" si="6"/>
        <v>405.42</v>
      </c>
      <c r="J112" s="3" t="s">
        <v>41</v>
      </c>
      <c r="K112" s="4">
        <v>46118</v>
      </c>
    </row>
    <row r="113" spans="1:11" s="3" customFormat="1" ht="15">
      <c r="A113" s="3">
        <v>2026</v>
      </c>
      <c r="B113" s="4">
        <v>46023</v>
      </c>
      <c r="C113" s="4">
        <v>46203</v>
      </c>
      <c r="D113" s="5" t="s">
        <v>1165</v>
      </c>
      <c r="E113" s="4">
        <f t="shared" si="7"/>
        <v>39991</v>
      </c>
      <c r="G113" s="3" t="s">
        <v>39</v>
      </c>
      <c r="H113" s="3" t="s">
        <v>169</v>
      </c>
      <c r="I113" s="12">
        <f t="shared" si="6"/>
        <v>405.42</v>
      </c>
      <c r="J113" s="3" t="s">
        <v>41</v>
      </c>
      <c r="K113" s="4">
        <v>46118</v>
      </c>
    </row>
    <row r="114" spans="1:11" s="3" customFormat="1" ht="15">
      <c r="A114" s="3">
        <v>2026</v>
      </c>
      <c r="B114" s="4">
        <v>46023</v>
      </c>
      <c r="C114" s="4">
        <v>46203</v>
      </c>
      <c r="D114" s="5" t="s">
        <v>1165</v>
      </c>
      <c r="E114" s="4">
        <f t="shared" si="7"/>
        <v>39991</v>
      </c>
      <c r="G114" s="3" t="s">
        <v>39</v>
      </c>
      <c r="H114" s="3" t="s">
        <v>170</v>
      </c>
      <c r="I114" s="12">
        <f t="shared" si="6"/>
        <v>405.42</v>
      </c>
      <c r="J114" s="3" t="s">
        <v>41</v>
      </c>
      <c r="K114" s="4">
        <v>46118</v>
      </c>
    </row>
    <row r="115" spans="1:11" s="3" customFormat="1" ht="15">
      <c r="A115" s="3">
        <v>2026</v>
      </c>
      <c r="B115" s="4">
        <v>46023</v>
      </c>
      <c r="C115" s="4">
        <v>46203</v>
      </c>
      <c r="D115" s="5" t="s">
        <v>1165</v>
      </c>
      <c r="E115" s="4">
        <f t="shared" si="7"/>
        <v>39991</v>
      </c>
      <c r="G115" s="3" t="s">
        <v>39</v>
      </c>
      <c r="H115" s="3" t="s">
        <v>171</v>
      </c>
      <c r="I115" s="12">
        <f t="shared" si="6"/>
        <v>405.42</v>
      </c>
      <c r="J115" s="3" t="s">
        <v>41</v>
      </c>
      <c r="K115" s="4">
        <v>46118</v>
      </c>
    </row>
    <row r="116" spans="1:11" s="3" customFormat="1" ht="15">
      <c r="A116" s="3">
        <v>2026</v>
      </c>
      <c r="B116" s="4">
        <v>46023</v>
      </c>
      <c r="C116" s="4">
        <v>46203</v>
      </c>
      <c r="D116" s="5" t="s">
        <v>1165</v>
      </c>
      <c r="E116" s="4">
        <f t="shared" si="7"/>
        <v>39991</v>
      </c>
      <c r="G116" s="3" t="s">
        <v>39</v>
      </c>
      <c r="H116" s="3" t="s">
        <v>172</v>
      </c>
      <c r="I116" s="12">
        <f t="shared" si="6"/>
        <v>405.42</v>
      </c>
      <c r="J116" s="3" t="s">
        <v>41</v>
      </c>
      <c r="K116" s="4">
        <v>46118</v>
      </c>
    </row>
    <row r="117" spans="1:11" s="3" customFormat="1" ht="15">
      <c r="A117" s="3">
        <v>2026</v>
      </c>
      <c r="B117" s="4">
        <v>46023</v>
      </c>
      <c r="C117" s="4">
        <v>46203</v>
      </c>
      <c r="D117" s="5" t="s">
        <v>1165</v>
      </c>
      <c r="E117" s="4">
        <f t="shared" si="7"/>
        <v>39991</v>
      </c>
      <c r="G117" s="3" t="s">
        <v>39</v>
      </c>
      <c r="H117" s="3" t="s">
        <v>173</v>
      </c>
      <c r="I117" s="12">
        <f t="shared" si="6"/>
        <v>405.42</v>
      </c>
      <c r="J117" s="3" t="s">
        <v>41</v>
      </c>
      <c r="K117" s="4">
        <v>46118</v>
      </c>
    </row>
    <row r="118" spans="1:11" s="3" customFormat="1" ht="15">
      <c r="A118" s="3">
        <v>2026</v>
      </c>
      <c r="B118" s="4">
        <v>46023</v>
      </c>
      <c r="C118" s="4">
        <v>46203</v>
      </c>
      <c r="D118" s="5" t="s">
        <v>1165</v>
      </c>
      <c r="E118" s="4">
        <f t="shared" si="7"/>
        <v>39991</v>
      </c>
      <c r="G118" s="3" t="s">
        <v>39</v>
      </c>
      <c r="H118" s="3" t="s">
        <v>174</v>
      </c>
      <c r="I118" s="12">
        <f t="shared" si="6"/>
        <v>405.42</v>
      </c>
      <c r="J118" s="3" t="s">
        <v>41</v>
      </c>
      <c r="K118" s="4">
        <v>46118</v>
      </c>
    </row>
    <row r="119" spans="1:11" s="3" customFormat="1" ht="15">
      <c r="A119" s="3">
        <v>2026</v>
      </c>
      <c r="B119" s="4">
        <v>46023</v>
      </c>
      <c r="C119" s="4">
        <v>46203</v>
      </c>
      <c r="D119" s="5" t="s">
        <v>1165</v>
      </c>
      <c r="E119" s="4">
        <f t="shared" si="7"/>
        <v>39991</v>
      </c>
      <c r="G119" s="3" t="s">
        <v>39</v>
      </c>
      <c r="H119" s="3" t="s">
        <v>175</v>
      </c>
      <c r="I119" s="12">
        <f t="shared" si="6"/>
        <v>405.42</v>
      </c>
      <c r="J119" s="3" t="s">
        <v>41</v>
      </c>
      <c r="K119" s="4">
        <v>46118</v>
      </c>
    </row>
    <row r="120" spans="1:11" s="3" customFormat="1" ht="15">
      <c r="A120" s="3">
        <v>2026</v>
      </c>
      <c r="B120" s="4">
        <v>46023</v>
      </c>
      <c r="C120" s="4">
        <v>46203</v>
      </c>
      <c r="D120" s="5" t="s">
        <v>1165</v>
      </c>
      <c r="E120" s="4">
        <f t="shared" si="7"/>
        <v>39991</v>
      </c>
      <c r="G120" s="3" t="s">
        <v>39</v>
      </c>
      <c r="H120" s="3" t="s">
        <v>176</v>
      </c>
      <c r="I120" s="12">
        <f t="shared" si="6"/>
        <v>405.42</v>
      </c>
      <c r="J120" s="3" t="s">
        <v>41</v>
      </c>
      <c r="K120" s="4">
        <v>46118</v>
      </c>
    </row>
    <row r="121" spans="1:11" s="3" customFormat="1" ht="15">
      <c r="A121" s="3">
        <v>2026</v>
      </c>
      <c r="B121" s="4">
        <v>46023</v>
      </c>
      <c r="C121" s="4">
        <v>46203</v>
      </c>
      <c r="D121" s="5" t="s">
        <v>1165</v>
      </c>
      <c r="E121" s="4">
        <f t="shared" si="7"/>
        <v>39991</v>
      </c>
      <c r="G121" s="3" t="s">
        <v>39</v>
      </c>
      <c r="H121" s="3" t="s">
        <v>177</v>
      </c>
      <c r="I121" s="12">
        <f t="shared" si="6"/>
        <v>405.42</v>
      </c>
      <c r="J121" s="3" t="s">
        <v>41</v>
      </c>
      <c r="K121" s="4">
        <v>46118</v>
      </c>
    </row>
    <row r="122" spans="1:11" s="3" customFormat="1" ht="15">
      <c r="A122" s="3">
        <v>2026</v>
      </c>
      <c r="B122" s="4">
        <v>46023</v>
      </c>
      <c r="C122" s="4">
        <v>46203</v>
      </c>
      <c r="D122" s="5" t="s">
        <v>178</v>
      </c>
      <c r="E122" s="4">
        <f t="shared" si="7"/>
        <v>40058</v>
      </c>
      <c r="G122" s="3" t="s">
        <v>39</v>
      </c>
      <c r="H122" s="3" t="s">
        <v>179</v>
      </c>
      <c r="I122" s="12">
        <v>750</v>
      </c>
      <c r="J122" s="3" t="s">
        <v>41</v>
      </c>
      <c r="K122" s="4">
        <v>46118</v>
      </c>
    </row>
    <row r="123" spans="1:11" s="3" customFormat="1" ht="15">
      <c r="A123" s="3">
        <v>2026</v>
      </c>
      <c r="B123" s="4">
        <v>46023</v>
      </c>
      <c r="C123" s="4">
        <v>46203</v>
      </c>
      <c r="D123" s="5" t="s">
        <v>178</v>
      </c>
      <c r="E123" s="4">
        <f t="shared" si="7"/>
        <v>40058</v>
      </c>
      <c r="G123" s="3" t="s">
        <v>39</v>
      </c>
      <c r="H123" s="3" t="s">
        <v>180</v>
      </c>
      <c r="I123" s="12">
        <v>750</v>
      </c>
      <c r="J123" s="3" t="s">
        <v>41</v>
      </c>
      <c r="K123" s="4">
        <v>46118</v>
      </c>
    </row>
    <row r="124" spans="1:11" s="3" customFormat="1" ht="15">
      <c r="A124" s="3">
        <v>2026</v>
      </c>
      <c r="B124" s="4">
        <v>46023</v>
      </c>
      <c r="C124" s="4">
        <v>46203</v>
      </c>
      <c r="D124" s="5" t="s">
        <v>178</v>
      </c>
      <c r="E124" s="4">
        <f t="shared" si="7"/>
        <v>40058</v>
      </c>
      <c r="G124" s="3" t="s">
        <v>39</v>
      </c>
      <c r="H124" s="3" t="s">
        <v>181</v>
      </c>
      <c r="I124" s="12">
        <v>750</v>
      </c>
      <c r="J124" s="3" t="s">
        <v>41</v>
      </c>
      <c r="K124" s="4">
        <v>46118</v>
      </c>
    </row>
    <row r="125" spans="1:11" s="3" customFormat="1" ht="15">
      <c r="A125" s="3">
        <v>2026</v>
      </c>
      <c r="B125" s="4">
        <v>46023</v>
      </c>
      <c r="C125" s="4">
        <v>46203</v>
      </c>
      <c r="D125" s="5" t="s">
        <v>178</v>
      </c>
      <c r="E125" s="4">
        <f t="shared" si="7"/>
        <v>40058</v>
      </c>
      <c r="G125" s="3" t="s">
        <v>39</v>
      </c>
      <c r="H125" s="3" t="s">
        <v>182</v>
      </c>
      <c r="I125" s="12">
        <v>750</v>
      </c>
      <c r="J125" s="3" t="s">
        <v>41</v>
      </c>
      <c r="K125" s="4">
        <v>46118</v>
      </c>
    </row>
    <row r="126" spans="1:11" s="3" customFormat="1" ht="15">
      <c r="A126" s="3">
        <v>2026</v>
      </c>
      <c r="B126" s="4">
        <v>46023</v>
      </c>
      <c r="C126" s="4">
        <v>46203</v>
      </c>
      <c r="D126" s="5" t="s">
        <v>178</v>
      </c>
      <c r="E126" s="4">
        <f t="shared" si="7"/>
        <v>40058</v>
      </c>
      <c r="G126" s="3" t="s">
        <v>39</v>
      </c>
      <c r="H126" s="3" t="s">
        <v>183</v>
      </c>
      <c r="I126" s="12">
        <v>750</v>
      </c>
      <c r="J126" s="3" t="s">
        <v>41</v>
      </c>
      <c r="K126" s="4">
        <v>46118</v>
      </c>
    </row>
    <row r="127" spans="1:11" s="3" customFormat="1" ht="15">
      <c r="A127" s="3">
        <v>2026</v>
      </c>
      <c r="B127" s="4">
        <v>46023</v>
      </c>
      <c r="C127" s="4">
        <v>46203</v>
      </c>
      <c r="D127" s="5" t="s">
        <v>178</v>
      </c>
      <c r="E127" s="4">
        <f t="shared" si="7"/>
        <v>40058</v>
      </c>
      <c r="G127" s="3" t="s">
        <v>39</v>
      </c>
      <c r="H127" s="3" t="s">
        <v>184</v>
      </c>
      <c r="I127" s="12">
        <v>750</v>
      </c>
      <c r="J127" s="3" t="s">
        <v>41</v>
      </c>
      <c r="K127" s="4">
        <v>46118</v>
      </c>
    </row>
    <row r="128" spans="1:11" s="3" customFormat="1" ht="15">
      <c r="A128" s="3">
        <v>2026</v>
      </c>
      <c r="B128" s="4">
        <v>46023</v>
      </c>
      <c r="C128" s="4">
        <v>46203</v>
      </c>
      <c r="D128" s="5" t="s">
        <v>178</v>
      </c>
      <c r="E128" s="4">
        <f t="shared" si="7"/>
        <v>40058</v>
      </c>
      <c r="G128" s="3" t="s">
        <v>39</v>
      </c>
      <c r="H128" s="3" t="s">
        <v>185</v>
      </c>
      <c r="I128" s="12">
        <v>750</v>
      </c>
      <c r="J128" s="3" t="s">
        <v>41</v>
      </c>
      <c r="K128" s="4">
        <v>46118</v>
      </c>
    </row>
    <row r="129" spans="1:11" s="3" customFormat="1" ht="15">
      <c r="A129" s="3">
        <v>2026</v>
      </c>
      <c r="B129" s="4">
        <v>46023</v>
      </c>
      <c r="C129" s="4">
        <v>46203</v>
      </c>
      <c r="D129" s="5" t="s">
        <v>178</v>
      </c>
      <c r="E129" s="4">
        <f t="shared" si="7"/>
        <v>40058</v>
      </c>
      <c r="G129" s="3" t="s">
        <v>39</v>
      </c>
      <c r="H129" s="3" t="s">
        <v>186</v>
      </c>
      <c r="I129" s="12">
        <v>750</v>
      </c>
      <c r="J129" s="3" t="s">
        <v>41</v>
      </c>
      <c r="K129" s="4">
        <v>46118</v>
      </c>
    </row>
    <row r="130" spans="1:11" s="3" customFormat="1" ht="15">
      <c r="A130" s="3">
        <v>2026</v>
      </c>
      <c r="B130" s="4">
        <v>46023</v>
      </c>
      <c r="C130" s="4">
        <v>46203</v>
      </c>
      <c r="D130" s="5" t="s">
        <v>178</v>
      </c>
      <c r="E130" s="4">
        <f t="shared" si="7"/>
        <v>40058</v>
      </c>
      <c r="G130" s="3" t="s">
        <v>39</v>
      </c>
      <c r="H130" s="3" t="s">
        <v>187</v>
      </c>
      <c r="I130" s="12">
        <v>750</v>
      </c>
      <c r="J130" s="3" t="s">
        <v>41</v>
      </c>
      <c r="K130" s="4">
        <v>46118</v>
      </c>
    </row>
    <row r="131" spans="1:11" s="3" customFormat="1" ht="15">
      <c r="A131" s="3">
        <v>2026</v>
      </c>
      <c r="B131" s="4">
        <v>46023</v>
      </c>
      <c r="C131" s="4">
        <v>46203</v>
      </c>
      <c r="D131" s="5" t="s">
        <v>178</v>
      </c>
      <c r="E131" s="4">
        <f t="shared" si="7"/>
        <v>40058</v>
      </c>
      <c r="G131" s="3" t="s">
        <v>39</v>
      </c>
      <c r="H131" s="3" t="s">
        <v>188</v>
      </c>
      <c r="I131" s="12">
        <v>750</v>
      </c>
      <c r="J131" s="3" t="s">
        <v>41</v>
      </c>
      <c r="K131" s="4">
        <v>46118</v>
      </c>
    </row>
    <row r="132" spans="1:11" s="3" customFormat="1" ht="15">
      <c r="A132" s="3">
        <v>2026</v>
      </c>
      <c r="B132" s="4">
        <v>46023</v>
      </c>
      <c r="C132" s="4">
        <v>46203</v>
      </c>
      <c r="D132" s="5" t="s">
        <v>178</v>
      </c>
      <c r="E132" s="4">
        <f t="shared" si="7"/>
        <v>40058</v>
      </c>
      <c r="G132" s="3" t="s">
        <v>39</v>
      </c>
      <c r="H132" s="3" t="s">
        <v>189</v>
      </c>
      <c r="I132" s="12">
        <v>750</v>
      </c>
      <c r="J132" s="3" t="s">
        <v>41</v>
      </c>
      <c r="K132" s="4">
        <v>46118</v>
      </c>
    </row>
    <row r="133" spans="1:11" s="3" customFormat="1" ht="15">
      <c r="A133" s="3">
        <v>2026</v>
      </c>
      <c r="B133" s="4">
        <v>46023</v>
      </c>
      <c r="C133" s="4">
        <v>46203</v>
      </c>
      <c r="D133" s="5" t="s">
        <v>178</v>
      </c>
      <c r="E133" s="4">
        <f t="shared" si="7"/>
        <v>40058</v>
      </c>
      <c r="G133" s="3" t="s">
        <v>39</v>
      </c>
      <c r="H133" s="3" t="s">
        <v>190</v>
      </c>
      <c r="I133" s="12">
        <v>750</v>
      </c>
      <c r="J133" s="3" t="s">
        <v>41</v>
      </c>
      <c r="K133" s="4">
        <v>46118</v>
      </c>
    </row>
    <row r="134" spans="1:11" s="3" customFormat="1" ht="15">
      <c r="A134" s="3">
        <v>2026</v>
      </c>
      <c r="B134" s="4">
        <v>46023</v>
      </c>
      <c r="C134" s="4">
        <v>46203</v>
      </c>
      <c r="D134" s="5" t="s">
        <v>178</v>
      </c>
      <c r="E134" s="4">
        <f t="shared" si="7"/>
        <v>40058</v>
      </c>
      <c r="G134" s="3" t="s">
        <v>39</v>
      </c>
      <c r="H134" s="3" t="s">
        <v>191</v>
      </c>
      <c r="I134" s="12">
        <v>750</v>
      </c>
      <c r="J134" s="3" t="s">
        <v>41</v>
      </c>
      <c r="K134" s="4">
        <v>46118</v>
      </c>
    </row>
    <row r="135" spans="1:11" s="3" customFormat="1" ht="15">
      <c r="A135" s="3">
        <v>2026</v>
      </c>
      <c r="B135" s="4">
        <v>46023</v>
      </c>
      <c r="C135" s="4">
        <v>46203</v>
      </c>
      <c r="D135" s="5" t="s">
        <v>178</v>
      </c>
      <c r="E135" s="4">
        <f t="shared" si="7"/>
        <v>40058</v>
      </c>
      <c r="G135" s="3" t="s">
        <v>39</v>
      </c>
      <c r="H135" s="3" t="s">
        <v>192</v>
      </c>
      <c r="I135" s="12">
        <v>750</v>
      </c>
      <c r="J135" s="3" t="s">
        <v>41</v>
      </c>
      <c r="K135" s="4">
        <v>46118</v>
      </c>
    </row>
    <row r="136" spans="1:11" s="3" customFormat="1" ht="15">
      <c r="A136" s="3">
        <v>2026</v>
      </c>
      <c r="B136" s="4">
        <v>46023</v>
      </c>
      <c r="C136" s="4">
        <v>46203</v>
      </c>
      <c r="D136" s="5" t="s">
        <v>178</v>
      </c>
      <c r="E136" s="4">
        <f t="shared" si="7"/>
        <v>40058</v>
      </c>
      <c r="G136" s="3" t="s">
        <v>39</v>
      </c>
      <c r="H136" s="3" t="s">
        <v>193</v>
      </c>
      <c r="I136" s="12">
        <v>750</v>
      </c>
      <c r="J136" s="3" t="s">
        <v>41</v>
      </c>
      <c r="K136" s="4">
        <v>46118</v>
      </c>
    </row>
    <row r="137" spans="1:11" s="3" customFormat="1" ht="15">
      <c r="A137" s="3">
        <v>2026</v>
      </c>
      <c r="B137" s="4">
        <v>46023</v>
      </c>
      <c r="C137" s="4">
        <v>46203</v>
      </c>
      <c r="D137" s="5" t="s">
        <v>178</v>
      </c>
      <c r="E137" s="4">
        <f t="shared" si="7"/>
        <v>40058</v>
      </c>
      <c r="G137" s="3" t="s">
        <v>39</v>
      </c>
      <c r="H137" s="3" t="s">
        <v>194</v>
      </c>
      <c r="I137" s="12">
        <v>750</v>
      </c>
      <c r="J137" s="3" t="s">
        <v>41</v>
      </c>
      <c r="K137" s="4">
        <v>46118</v>
      </c>
    </row>
    <row r="138" spans="1:11" s="3" customFormat="1" ht="15">
      <c r="A138" s="3">
        <v>2026</v>
      </c>
      <c r="B138" s="4">
        <v>46023</v>
      </c>
      <c r="C138" s="4">
        <v>46203</v>
      </c>
      <c r="D138" s="5" t="s">
        <v>178</v>
      </c>
      <c r="E138" s="4">
        <f t="shared" si="7"/>
        <v>40058</v>
      </c>
      <c r="G138" s="3" t="s">
        <v>39</v>
      </c>
      <c r="H138" s="3" t="s">
        <v>195</v>
      </c>
      <c r="I138" s="12">
        <v>750</v>
      </c>
      <c r="J138" s="3" t="s">
        <v>41</v>
      </c>
      <c r="K138" s="4">
        <v>46118</v>
      </c>
    </row>
    <row r="139" spans="1:11" s="3" customFormat="1" ht="15">
      <c r="A139" s="3">
        <v>2026</v>
      </c>
      <c r="B139" s="4">
        <v>46023</v>
      </c>
      <c r="C139" s="4">
        <v>46203</v>
      </c>
      <c r="D139" s="5" t="s">
        <v>178</v>
      </c>
      <c r="E139" s="4">
        <f t="shared" si="7"/>
        <v>40058</v>
      </c>
      <c r="G139" s="3" t="s">
        <v>39</v>
      </c>
      <c r="H139" s="3" t="s">
        <v>196</v>
      </c>
      <c r="I139" s="12">
        <v>750</v>
      </c>
      <c r="J139" s="3" t="s">
        <v>41</v>
      </c>
      <c r="K139" s="4">
        <v>46118</v>
      </c>
    </row>
    <row r="140" spans="1:11" s="3" customFormat="1" ht="15">
      <c r="A140" s="3">
        <v>2026</v>
      </c>
      <c r="B140" s="4">
        <v>46023</v>
      </c>
      <c r="C140" s="4">
        <v>46203</v>
      </c>
      <c r="D140" s="5" t="s">
        <v>178</v>
      </c>
      <c r="E140" s="4">
        <f t="shared" si="7"/>
        <v>40058</v>
      </c>
      <c r="G140" s="3" t="s">
        <v>39</v>
      </c>
      <c r="H140" s="3" t="s">
        <v>197</v>
      </c>
      <c r="I140" s="12">
        <v>750</v>
      </c>
      <c r="J140" s="3" t="s">
        <v>41</v>
      </c>
      <c r="K140" s="4">
        <v>46118</v>
      </c>
    </row>
    <row r="141" spans="1:11" s="3" customFormat="1" ht="15">
      <c r="A141" s="3">
        <v>2026</v>
      </c>
      <c r="B141" s="4">
        <v>46023</v>
      </c>
      <c r="C141" s="4">
        <v>46203</v>
      </c>
      <c r="D141" s="5" t="s">
        <v>178</v>
      </c>
      <c r="E141" s="4">
        <f t="shared" si="7"/>
        <v>40058</v>
      </c>
      <c r="G141" s="3" t="s">
        <v>39</v>
      </c>
      <c r="H141" s="3" t="s">
        <v>198</v>
      </c>
      <c r="I141" s="12">
        <v>750</v>
      </c>
      <c r="J141" s="3" t="s">
        <v>41</v>
      </c>
      <c r="K141" s="4">
        <v>46118</v>
      </c>
    </row>
    <row r="142" spans="1:11" s="3" customFormat="1" ht="15">
      <c r="A142" s="3">
        <v>2026</v>
      </c>
      <c r="B142" s="4">
        <v>46023</v>
      </c>
      <c r="C142" s="4">
        <v>46203</v>
      </c>
      <c r="D142" s="5" t="s">
        <v>178</v>
      </c>
      <c r="E142" s="4">
        <f t="shared" si="7"/>
        <v>40058</v>
      </c>
      <c r="G142" s="3" t="s">
        <v>39</v>
      </c>
      <c r="H142" s="3" t="s">
        <v>199</v>
      </c>
      <c r="I142" s="12">
        <v>750</v>
      </c>
      <c r="J142" s="3" t="s">
        <v>41</v>
      </c>
      <c r="K142" s="4">
        <v>46118</v>
      </c>
    </row>
    <row r="143" spans="1:11" s="3" customFormat="1" ht="15">
      <c r="A143" s="3">
        <v>2026</v>
      </c>
      <c r="B143" s="4">
        <v>46023</v>
      </c>
      <c r="C143" s="4">
        <v>46203</v>
      </c>
      <c r="D143" s="5" t="s">
        <v>178</v>
      </c>
      <c r="E143" s="4">
        <f t="shared" si="7"/>
        <v>40058</v>
      </c>
      <c r="G143" s="3" t="s">
        <v>39</v>
      </c>
      <c r="H143" s="3" t="s">
        <v>200</v>
      </c>
      <c r="I143" s="12">
        <v>750</v>
      </c>
      <c r="J143" s="3" t="s">
        <v>41</v>
      </c>
      <c r="K143" s="4">
        <v>46118</v>
      </c>
    </row>
    <row r="144" spans="1:11" s="3" customFormat="1" ht="15">
      <c r="A144" s="3">
        <v>2026</v>
      </c>
      <c r="B144" s="4">
        <v>46023</v>
      </c>
      <c r="C144" s="4">
        <v>46203</v>
      </c>
      <c r="D144" s="5" t="s">
        <v>178</v>
      </c>
      <c r="E144" s="4">
        <f t="shared" si="7"/>
        <v>40058</v>
      </c>
      <c r="G144" s="3" t="s">
        <v>39</v>
      </c>
      <c r="H144" s="3" t="s">
        <v>201</v>
      </c>
      <c r="I144" s="12">
        <v>750</v>
      </c>
      <c r="J144" s="3" t="s">
        <v>41</v>
      </c>
      <c r="K144" s="4">
        <v>46118</v>
      </c>
    </row>
    <row r="145" spans="1:11" s="3" customFormat="1" ht="15">
      <c r="A145" s="3">
        <v>2026</v>
      </c>
      <c r="B145" s="4">
        <v>46023</v>
      </c>
      <c r="C145" s="4">
        <v>46203</v>
      </c>
      <c r="D145" s="5" t="s">
        <v>178</v>
      </c>
      <c r="E145" s="4">
        <f t="shared" si="7"/>
        <v>40058</v>
      </c>
      <c r="G145" s="3" t="s">
        <v>39</v>
      </c>
      <c r="H145" s="3" t="s">
        <v>202</v>
      </c>
      <c r="I145" s="12">
        <v>750</v>
      </c>
      <c r="J145" s="3" t="s">
        <v>41</v>
      </c>
      <c r="K145" s="4">
        <v>46118</v>
      </c>
    </row>
    <row r="146" spans="1:11" s="3" customFormat="1" ht="15">
      <c r="A146" s="3">
        <v>2026</v>
      </c>
      <c r="B146" s="4">
        <v>46023</v>
      </c>
      <c r="C146" s="4">
        <v>46203</v>
      </c>
      <c r="D146" s="5" t="s">
        <v>178</v>
      </c>
      <c r="E146" s="4">
        <f t="shared" si="7"/>
        <v>40058</v>
      </c>
      <c r="G146" s="3" t="s">
        <v>39</v>
      </c>
      <c r="H146" s="3" t="s">
        <v>203</v>
      </c>
      <c r="I146" s="12">
        <v>750</v>
      </c>
      <c r="J146" s="3" t="s">
        <v>41</v>
      </c>
      <c r="K146" s="4">
        <v>46118</v>
      </c>
    </row>
    <row r="147" spans="1:11" s="3" customFormat="1" ht="15">
      <c r="A147" s="3">
        <v>2026</v>
      </c>
      <c r="B147" s="4">
        <v>46023</v>
      </c>
      <c r="C147" s="4">
        <v>46203</v>
      </c>
      <c r="D147" s="5" t="s">
        <v>178</v>
      </c>
      <c r="E147" s="4">
        <f t="shared" si="7"/>
        <v>40058</v>
      </c>
      <c r="G147" s="3" t="s">
        <v>39</v>
      </c>
      <c r="H147" s="3" t="s">
        <v>204</v>
      </c>
      <c r="I147" s="12">
        <v>750</v>
      </c>
      <c r="J147" s="3" t="s">
        <v>41</v>
      </c>
      <c r="K147" s="4">
        <v>46118</v>
      </c>
    </row>
    <row r="148" spans="1:11" s="3" customFormat="1" ht="15">
      <c r="A148" s="3">
        <v>2026</v>
      </c>
      <c r="B148" s="4">
        <v>46023</v>
      </c>
      <c r="C148" s="4">
        <v>46203</v>
      </c>
      <c r="D148" s="5" t="s">
        <v>178</v>
      </c>
      <c r="E148" s="4">
        <f t="shared" si="7"/>
        <v>40058</v>
      </c>
      <c r="G148" s="3" t="s">
        <v>39</v>
      </c>
      <c r="H148" s="3" t="s">
        <v>205</v>
      </c>
      <c r="I148" s="12">
        <v>750</v>
      </c>
      <c r="J148" s="3" t="s">
        <v>41</v>
      </c>
      <c r="K148" s="4">
        <v>46118</v>
      </c>
    </row>
    <row r="149" spans="1:11" s="3" customFormat="1" ht="15">
      <c r="A149" s="3">
        <v>2026</v>
      </c>
      <c r="B149" s="4">
        <v>46023</v>
      </c>
      <c r="C149" s="4">
        <v>46203</v>
      </c>
      <c r="D149" s="5" t="s">
        <v>1166</v>
      </c>
      <c r="E149" s="4">
        <f t="shared" si="7"/>
        <v>41149</v>
      </c>
      <c r="G149" s="3" t="s">
        <v>39</v>
      </c>
      <c r="H149" s="3" t="s">
        <v>206</v>
      </c>
      <c r="I149" s="12">
        <f>800*0.15+800</f>
        <v>920</v>
      </c>
      <c r="J149" s="3" t="s">
        <v>41</v>
      </c>
      <c r="K149" s="4">
        <v>46118</v>
      </c>
    </row>
    <row r="150" spans="1:11" s="3" customFormat="1" ht="15">
      <c r="A150" s="3">
        <v>2026</v>
      </c>
      <c r="B150" s="4">
        <v>46023</v>
      </c>
      <c r="C150" s="4">
        <v>46203</v>
      </c>
      <c r="D150" s="5" t="s">
        <v>1167</v>
      </c>
      <c r="E150" s="4">
        <f t="shared" si="7"/>
        <v>41353</v>
      </c>
      <c r="G150" s="3" t="s">
        <v>39</v>
      </c>
      <c r="H150" s="3" t="s">
        <v>207</v>
      </c>
      <c r="I150" s="12">
        <f t="shared" ref="I150:I171" si="8">500*0.15+500</f>
        <v>575</v>
      </c>
      <c r="J150" s="3" t="s">
        <v>41</v>
      </c>
      <c r="K150" s="4">
        <v>46118</v>
      </c>
    </row>
    <row r="151" spans="1:11" s="3" customFormat="1" ht="15">
      <c r="A151" s="3">
        <v>2026</v>
      </c>
      <c r="B151" s="4">
        <v>46023</v>
      </c>
      <c r="C151" s="4">
        <v>46203</v>
      </c>
      <c r="D151" s="5" t="s">
        <v>1167</v>
      </c>
      <c r="E151" s="4">
        <f t="shared" si="7"/>
        <v>41353</v>
      </c>
      <c r="G151" s="3" t="s">
        <v>39</v>
      </c>
      <c r="H151" s="3" t="s">
        <v>208</v>
      </c>
      <c r="I151" s="12">
        <f t="shared" si="8"/>
        <v>575</v>
      </c>
      <c r="J151" s="3" t="s">
        <v>41</v>
      </c>
      <c r="K151" s="4">
        <v>46118</v>
      </c>
    </row>
    <row r="152" spans="1:11" s="3" customFormat="1" ht="15">
      <c r="A152" s="3">
        <v>2026</v>
      </c>
      <c r="B152" s="4">
        <v>46023</v>
      </c>
      <c r="C152" s="4">
        <v>46203</v>
      </c>
      <c r="D152" s="5" t="s">
        <v>1167</v>
      </c>
      <c r="E152" s="4">
        <f t="shared" si="7"/>
        <v>41353</v>
      </c>
      <c r="G152" s="3" t="s">
        <v>39</v>
      </c>
      <c r="H152" s="3" t="s">
        <v>209</v>
      </c>
      <c r="I152" s="12">
        <f t="shared" si="8"/>
        <v>575</v>
      </c>
      <c r="J152" s="3" t="s">
        <v>41</v>
      </c>
      <c r="K152" s="4">
        <v>46118</v>
      </c>
    </row>
    <row r="153" spans="1:11" s="3" customFormat="1" ht="15">
      <c r="A153" s="3">
        <v>2026</v>
      </c>
      <c r="B153" s="4">
        <v>46023</v>
      </c>
      <c r="C153" s="4">
        <v>46203</v>
      </c>
      <c r="D153" s="5" t="s">
        <v>1167</v>
      </c>
      <c r="E153" s="4">
        <f t="shared" si="7"/>
        <v>41353</v>
      </c>
      <c r="G153" s="3" t="s">
        <v>39</v>
      </c>
      <c r="H153" s="3" t="s">
        <v>210</v>
      </c>
      <c r="I153" s="12">
        <f t="shared" si="8"/>
        <v>575</v>
      </c>
      <c r="J153" s="3" t="s">
        <v>41</v>
      </c>
      <c r="K153" s="4">
        <v>46118</v>
      </c>
    </row>
    <row r="154" spans="1:11" s="3" customFormat="1" ht="15">
      <c r="A154" s="3">
        <v>2026</v>
      </c>
      <c r="B154" s="4">
        <v>46023</v>
      </c>
      <c r="C154" s="4">
        <v>46203</v>
      </c>
      <c r="D154" s="5" t="s">
        <v>1167</v>
      </c>
      <c r="E154" s="4">
        <f t="shared" si="7"/>
        <v>41353</v>
      </c>
      <c r="G154" s="3" t="s">
        <v>39</v>
      </c>
      <c r="H154" s="3" t="s">
        <v>211</v>
      </c>
      <c r="I154" s="12">
        <f t="shared" si="8"/>
        <v>575</v>
      </c>
      <c r="J154" s="3" t="s">
        <v>41</v>
      </c>
      <c r="K154" s="4">
        <v>46118</v>
      </c>
    </row>
    <row r="155" spans="1:11" s="3" customFormat="1" ht="15">
      <c r="A155" s="3">
        <v>2026</v>
      </c>
      <c r="B155" s="4">
        <v>46023</v>
      </c>
      <c r="C155" s="4">
        <v>46203</v>
      </c>
      <c r="D155" s="5" t="s">
        <v>1167</v>
      </c>
      <c r="E155" s="4">
        <f t="shared" si="7"/>
        <v>41353</v>
      </c>
      <c r="G155" s="3" t="s">
        <v>39</v>
      </c>
      <c r="H155" s="3" t="s">
        <v>212</v>
      </c>
      <c r="I155" s="12">
        <f t="shared" si="8"/>
        <v>575</v>
      </c>
      <c r="J155" s="3" t="s">
        <v>41</v>
      </c>
      <c r="K155" s="4">
        <v>46118</v>
      </c>
    </row>
    <row r="156" spans="1:11" s="3" customFormat="1" ht="15">
      <c r="A156" s="3">
        <v>2026</v>
      </c>
      <c r="B156" s="4">
        <v>46023</v>
      </c>
      <c r="C156" s="4">
        <v>46203</v>
      </c>
      <c r="D156" s="5" t="s">
        <v>1167</v>
      </c>
      <c r="E156" s="4">
        <f t="shared" si="7"/>
        <v>41353</v>
      </c>
      <c r="G156" s="3" t="s">
        <v>39</v>
      </c>
      <c r="H156" s="3" t="s">
        <v>213</v>
      </c>
      <c r="I156" s="12">
        <f t="shared" si="8"/>
        <v>575</v>
      </c>
      <c r="J156" s="3" t="s">
        <v>41</v>
      </c>
      <c r="K156" s="4">
        <v>46118</v>
      </c>
    </row>
    <row r="157" spans="1:11" s="3" customFormat="1" ht="15">
      <c r="A157" s="3">
        <v>2026</v>
      </c>
      <c r="B157" s="4">
        <v>46023</v>
      </c>
      <c r="C157" s="4">
        <v>46203</v>
      </c>
      <c r="D157" s="5" t="s">
        <v>1167</v>
      </c>
      <c r="E157" s="4">
        <f t="shared" si="7"/>
        <v>41353</v>
      </c>
      <c r="G157" s="3" t="s">
        <v>39</v>
      </c>
      <c r="H157" s="3" t="s">
        <v>214</v>
      </c>
      <c r="I157" s="12">
        <f t="shared" si="8"/>
        <v>575</v>
      </c>
      <c r="J157" s="3" t="s">
        <v>41</v>
      </c>
      <c r="K157" s="4">
        <v>46118</v>
      </c>
    </row>
    <row r="158" spans="1:11" s="3" customFormat="1" ht="15">
      <c r="A158" s="3">
        <v>2026</v>
      </c>
      <c r="B158" s="4">
        <v>46023</v>
      </c>
      <c r="C158" s="4">
        <v>46203</v>
      </c>
      <c r="D158" s="5" t="s">
        <v>1167</v>
      </c>
      <c r="E158" s="4">
        <f t="shared" si="7"/>
        <v>41353</v>
      </c>
      <c r="G158" s="3" t="s">
        <v>39</v>
      </c>
      <c r="H158" s="3" t="s">
        <v>215</v>
      </c>
      <c r="I158" s="12">
        <f t="shared" si="8"/>
        <v>575</v>
      </c>
      <c r="J158" s="3" t="s">
        <v>41</v>
      </c>
      <c r="K158" s="4">
        <v>46118</v>
      </c>
    </row>
    <row r="159" spans="1:11" s="3" customFormat="1" ht="15">
      <c r="A159" s="3">
        <v>2026</v>
      </c>
      <c r="B159" s="4">
        <v>46023</v>
      </c>
      <c r="C159" s="4">
        <v>46203</v>
      </c>
      <c r="D159" s="5" t="s">
        <v>1167</v>
      </c>
      <c r="E159" s="4">
        <f t="shared" si="7"/>
        <v>41353</v>
      </c>
      <c r="G159" s="3" t="s">
        <v>39</v>
      </c>
      <c r="H159" s="3" t="s">
        <v>216</v>
      </c>
      <c r="I159" s="12">
        <f t="shared" si="8"/>
        <v>575</v>
      </c>
      <c r="J159" s="3" t="s">
        <v>41</v>
      </c>
      <c r="K159" s="4">
        <v>46118</v>
      </c>
    </row>
    <row r="160" spans="1:11" s="3" customFormat="1" ht="15">
      <c r="A160" s="3">
        <v>2026</v>
      </c>
      <c r="B160" s="4">
        <v>46023</v>
      </c>
      <c r="C160" s="4">
        <v>46203</v>
      </c>
      <c r="D160" s="5" t="s">
        <v>1167</v>
      </c>
      <c r="E160" s="4">
        <f t="shared" si="7"/>
        <v>41353</v>
      </c>
      <c r="G160" s="3" t="s">
        <v>39</v>
      </c>
      <c r="H160" s="3" t="s">
        <v>217</v>
      </c>
      <c r="I160" s="12">
        <f t="shared" si="8"/>
        <v>575</v>
      </c>
      <c r="J160" s="3" t="s">
        <v>41</v>
      </c>
      <c r="K160" s="4">
        <v>46118</v>
      </c>
    </row>
    <row r="161" spans="1:11" s="3" customFormat="1" ht="15">
      <c r="A161" s="3">
        <v>2026</v>
      </c>
      <c r="B161" s="4">
        <v>46023</v>
      </c>
      <c r="C161" s="4">
        <v>46203</v>
      </c>
      <c r="D161" s="5" t="s">
        <v>1167</v>
      </c>
      <c r="E161" s="4">
        <f t="shared" si="7"/>
        <v>41353</v>
      </c>
      <c r="G161" s="3" t="s">
        <v>39</v>
      </c>
      <c r="H161" s="3" t="s">
        <v>218</v>
      </c>
      <c r="I161" s="12">
        <f t="shared" si="8"/>
        <v>575</v>
      </c>
      <c r="J161" s="3" t="s">
        <v>41</v>
      </c>
      <c r="K161" s="4">
        <v>46118</v>
      </c>
    </row>
    <row r="162" spans="1:11" s="3" customFormat="1" ht="15">
      <c r="A162" s="3">
        <v>2026</v>
      </c>
      <c r="B162" s="4">
        <v>46023</v>
      </c>
      <c r="C162" s="4">
        <v>46203</v>
      </c>
      <c r="D162" s="5" t="s">
        <v>1167</v>
      </c>
      <c r="E162" s="4">
        <f t="shared" si="7"/>
        <v>41353</v>
      </c>
      <c r="G162" s="3" t="s">
        <v>39</v>
      </c>
      <c r="H162" s="3" t="s">
        <v>219</v>
      </c>
      <c r="I162" s="12">
        <f t="shared" si="8"/>
        <v>575</v>
      </c>
      <c r="J162" s="3" t="s">
        <v>41</v>
      </c>
      <c r="K162" s="4">
        <v>46118</v>
      </c>
    </row>
    <row r="163" spans="1:11" s="3" customFormat="1" ht="15">
      <c r="A163" s="3">
        <v>2026</v>
      </c>
      <c r="B163" s="4">
        <v>46023</v>
      </c>
      <c r="C163" s="4">
        <v>46203</v>
      </c>
      <c r="D163" s="5" t="s">
        <v>1167</v>
      </c>
      <c r="E163" s="4">
        <f t="shared" si="7"/>
        <v>41353</v>
      </c>
      <c r="G163" s="3" t="s">
        <v>39</v>
      </c>
      <c r="H163" s="3" t="s">
        <v>220</v>
      </c>
      <c r="I163" s="12">
        <f t="shared" si="8"/>
        <v>575</v>
      </c>
      <c r="J163" s="3" t="s">
        <v>41</v>
      </c>
      <c r="K163" s="4">
        <v>46118</v>
      </c>
    </row>
    <row r="164" spans="1:11" s="3" customFormat="1" ht="15">
      <c r="A164" s="3">
        <v>2026</v>
      </c>
      <c r="B164" s="4">
        <v>46023</v>
      </c>
      <c r="C164" s="4">
        <v>46203</v>
      </c>
      <c r="D164" s="5" t="s">
        <v>1167</v>
      </c>
      <c r="E164" s="4">
        <f t="shared" si="7"/>
        <v>41353</v>
      </c>
      <c r="G164" s="3" t="s">
        <v>39</v>
      </c>
      <c r="H164" s="3" t="s">
        <v>221</v>
      </c>
      <c r="I164" s="12">
        <f t="shared" si="8"/>
        <v>575</v>
      </c>
      <c r="J164" s="3" t="s">
        <v>41</v>
      </c>
      <c r="K164" s="4">
        <v>46118</v>
      </c>
    </row>
    <row r="165" spans="1:11" s="3" customFormat="1" ht="15">
      <c r="A165" s="3">
        <v>2026</v>
      </c>
      <c r="B165" s="4">
        <v>46023</v>
      </c>
      <c r="C165" s="4">
        <v>46203</v>
      </c>
      <c r="D165" s="5" t="s">
        <v>1167</v>
      </c>
      <c r="E165" s="4">
        <f t="shared" ref="E165:E228" si="9">VLOOKUP(D165,BD_B,2)</f>
        <v>41353</v>
      </c>
      <c r="G165" s="3" t="s">
        <v>39</v>
      </c>
      <c r="H165" s="3" t="s">
        <v>222</v>
      </c>
      <c r="I165" s="12">
        <f t="shared" si="8"/>
        <v>575</v>
      </c>
      <c r="J165" s="3" t="s">
        <v>41</v>
      </c>
      <c r="K165" s="4">
        <v>46118</v>
      </c>
    </row>
    <row r="166" spans="1:11" s="3" customFormat="1" ht="15">
      <c r="A166" s="3">
        <v>2026</v>
      </c>
      <c r="B166" s="4">
        <v>46023</v>
      </c>
      <c r="C166" s="4">
        <v>46203</v>
      </c>
      <c r="D166" s="5" t="s">
        <v>1167</v>
      </c>
      <c r="E166" s="4">
        <f t="shared" si="9"/>
        <v>41353</v>
      </c>
      <c r="G166" s="3" t="s">
        <v>39</v>
      </c>
      <c r="H166" s="3" t="s">
        <v>223</v>
      </c>
      <c r="I166" s="12">
        <f t="shared" si="8"/>
        <v>575</v>
      </c>
      <c r="J166" s="3" t="s">
        <v>41</v>
      </c>
      <c r="K166" s="4">
        <v>46118</v>
      </c>
    </row>
    <row r="167" spans="1:11" s="3" customFormat="1" ht="15">
      <c r="A167" s="3">
        <v>2026</v>
      </c>
      <c r="B167" s="4">
        <v>46023</v>
      </c>
      <c r="C167" s="4">
        <v>46203</v>
      </c>
      <c r="D167" s="5" t="s">
        <v>1167</v>
      </c>
      <c r="E167" s="4">
        <f t="shared" si="9"/>
        <v>41353</v>
      </c>
      <c r="G167" s="3" t="s">
        <v>39</v>
      </c>
      <c r="H167" s="3" t="s">
        <v>224</v>
      </c>
      <c r="I167" s="12">
        <f t="shared" si="8"/>
        <v>575</v>
      </c>
      <c r="J167" s="3" t="s">
        <v>41</v>
      </c>
      <c r="K167" s="4">
        <v>46118</v>
      </c>
    </row>
    <row r="168" spans="1:11" s="3" customFormat="1" ht="15">
      <c r="A168" s="3">
        <v>2026</v>
      </c>
      <c r="B168" s="4">
        <v>46023</v>
      </c>
      <c r="C168" s="4">
        <v>46203</v>
      </c>
      <c r="D168" s="5" t="s">
        <v>1167</v>
      </c>
      <c r="E168" s="4">
        <f t="shared" si="9"/>
        <v>41353</v>
      </c>
      <c r="G168" s="3" t="s">
        <v>39</v>
      </c>
      <c r="H168" s="3" t="s">
        <v>225</v>
      </c>
      <c r="I168" s="12">
        <f t="shared" si="8"/>
        <v>575</v>
      </c>
      <c r="J168" s="3" t="s">
        <v>41</v>
      </c>
      <c r="K168" s="4">
        <v>46118</v>
      </c>
    </row>
    <row r="169" spans="1:11" s="3" customFormat="1" ht="15">
      <c r="A169" s="3">
        <v>2026</v>
      </c>
      <c r="B169" s="4">
        <v>46023</v>
      </c>
      <c r="C169" s="4">
        <v>46203</v>
      </c>
      <c r="D169" s="5" t="s">
        <v>1167</v>
      </c>
      <c r="E169" s="4">
        <f t="shared" si="9"/>
        <v>41353</v>
      </c>
      <c r="G169" s="3" t="s">
        <v>39</v>
      </c>
      <c r="H169" s="3" t="s">
        <v>226</v>
      </c>
      <c r="I169" s="12">
        <f t="shared" si="8"/>
        <v>575</v>
      </c>
      <c r="J169" s="3" t="s">
        <v>41</v>
      </c>
      <c r="K169" s="4">
        <v>46118</v>
      </c>
    </row>
    <row r="170" spans="1:11" s="3" customFormat="1" ht="15">
      <c r="A170" s="3">
        <v>2026</v>
      </c>
      <c r="B170" s="4">
        <v>46023</v>
      </c>
      <c r="C170" s="4">
        <v>46203</v>
      </c>
      <c r="D170" s="5" t="s">
        <v>1167</v>
      </c>
      <c r="E170" s="4">
        <f t="shared" si="9"/>
        <v>41353</v>
      </c>
      <c r="G170" s="3" t="s">
        <v>39</v>
      </c>
      <c r="H170" s="3" t="s">
        <v>227</v>
      </c>
      <c r="I170" s="12">
        <f t="shared" si="8"/>
        <v>575</v>
      </c>
      <c r="J170" s="3" t="s">
        <v>41</v>
      </c>
      <c r="K170" s="4">
        <v>46118</v>
      </c>
    </row>
    <row r="171" spans="1:11" s="3" customFormat="1" ht="15">
      <c r="A171" s="3">
        <v>2026</v>
      </c>
      <c r="B171" s="4">
        <v>46023</v>
      </c>
      <c r="C171" s="4">
        <v>46203</v>
      </c>
      <c r="D171" s="5" t="s">
        <v>1167</v>
      </c>
      <c r="E171" s="4">
        <f t="shared" si="9"/>
        <v>41353</v>
      </c>
      <c r="G171" s="3" t="s">
        <v>39</v>
      </c>
      <c r="H171" s="3" t="s">
        <v>228</v>
      </c>
      <c r="I171" s="12">
        <f t="shared" si="8"/>
        <v>575</v>
      </c>
      <c r="J171" s="3" t="s">
        <v>41</v>
      </c>
      <c r="K171" s="4">
        <v>46118</v>
      </c>
    </row>
    <row r="172" spans="1:11" s="3" customFormat="1" ht="15">
      <c r="A172" s="3">
        <v>2026</v>
      </c>
      <c r="B172" s="4">
        <v>46023</v>
      </c>
      <c r="C172" s="4">
        <v>46203</v>
      </c>
      <c r="D172" s="5" t="s">
        <v>229</v>
      </c>
      <c r="E172" s="4">
        <f t="shared" si="9"/>
        <v>40260</v>
      </c>
      <c r="G172" s="3" t="s">
        <v>39</v>
      </c>
      <c r="H172" s="3" t="s">
        <v>230</v>
      </c>
      <c r="I172" s="12">
        <v>1139</v>
      </c>
      <c r="J172" s="3" t="s">
        <v>41</v>
      </c>
      <c r="K172" s="4">
        <v>46118</v>
      </c>
    </row>
    <row r="173" spans="1:11" s="3" customFormat="1" ht="15">
      <c r="A173" s="3">
        <v>2026</v>
      </c>
      <c r="B173" s="4">
        <v>46023</v>
      </c>
      <c r="C173" s="4">
        <v>46203</v>
      </c>
      <c r="D173" s="5" t="s">
        <v>231</v>
      </c>
      <c r="E173" s="4">
        <f t="shared" si="9"/>
        <v>40290</v>
      </c>
      <c r="G173" s="3" t="s">
        <v>39</v>
      </c>
      <c r="H173" s="3" t="s">
        <v>232</v>
      </c>
      <c r="I173" s="12">
        <v>1999</v>
      </c>
      <c r="J173" s="3" t="s">
        <v>41</v>
      </c>
      <c r="K173" s="4">
        <v>46118</v>
      </c>
    </row>
    <row r="174" spans="1:11" s="3" customFormat="1" ht="15">
      <c r="A174" s="3">
        <v>2026</v>
      </c>
      <c r="B174" s="4">
        <v>46023</v>
      </c>
      <c r="C174" s="4">
        <v>46203</v>
      </c>
      <c r="D174" s="5" t="s">
        <v>233</v>
      </c>
      <c r="E174" s="4">
        <f t="shared" si="9"/>
        <v>40296</v>
      </c>
      <c r="G174" s="3" t="s">
        <v>39</v>
      </c>
      <c r="H174" s="3" t="s">
        <v>234</v>
      </c>
      <c r="I174" s="12">
        <v>1697</v>
      </c>
      <c r="J174" s="3" t="s">
        <v>41</v>
      </c>
      <c r="K174" s="4">
        <v>46118</v>
      </c>
    </row>
    <row r="175" spans="1:11" s="3" customFormat="1" ht="15">
      <c r="A175" s="3">
        <v>2026</v>
      </c>
      <c r="B175" s="4">
        <v>46023</v>
      </c>
      <c r="C175" s="4">
        <v>46203</v>
      </c>
      <c r="D175" s="5" t="s">
        <v>235</v>
      </c>
      <c r="E175" s="4">
        <f t="shared" si="9"/>
        <v>40422</v>
      </c>
      <c r="G175" s="3" t="s">
        <v>39</v>
      </c>
      <c r="H175" s="3" t="s">
        <v>236</v>
      </c>
      <c r="I175" s="12">
        <v>32364</v>
      </c>
      <c r="J175" s="3" t="s">
        <v>41</v>
      </c>
      <c r="K175" s="4">
        <v>46118</v>
      </c>
    </row>
    <row r="176" spans="1:11" s="3" customFormat="1" ht="15">
      <c r="A176" s="3">
        <v>2026</v>
      </c>
      <c r="B176" s="4">
        <v>46023</v>
      </c>
      <c r="C176" s="4">
        <v>46203</v>
      </c>
      <c r="D176" s="5" t="s">
        <v>235</v>
      </c>
      <c r="E176" s="4">
        <f t="shared" si="9"/>
        <v>40422</v>
      </c>
      <c r="G176" s="3" t="s">
        <v>39</v>
      </c>
      <c r="H176" s="3" t="s">
        <v>237</v>
      </c>
      <c r="I176" s="12">
        <v>32364</v>
      </c>
      <c r="J176" s="3" t="s">
        <v>41</v>
      </c>
      <c r="K176" s="4">
        <v>46118</v>
      </c>
    </row>
    <row r="177" spans="1:11" s="3" customFormat="1" ht="15">
      <c r="A177" s="3">
        <v>2026</v>
      </c>
      <c r="B177" s="4">
        <v>46023</v>
      </c>
      <c r="C177" s="4">
        <v>46203</v>
      </c>
      <c r="D177" s="5" t="s">
        <v>235</v>
      </c>
      <c r="E177" s="4">
        <f t="shared" si="9"/>
        <v>40422</v>
      </c>
      <c r="G177" s="3" t="s">
        <v>39</v>
      </c>
      <c r="H177" s="3" t="s">
        <v>238</v>
      </c>
      <c r="I177" s="12">
        <v>32364</v>
      </c>
      <c r="J177" s="3" t="s">
        <v>41</v>
      </c>
      <c r="K177" s="4">
        <v>46118</v>
      </c>
    </row>
    <row r="178" spans="1:11" s="3" customFormat="1" ht="15">
      <c r="A178" s="3">
        <v>2026</v>
      </c>
      <c r="B178" s="4">
        <v>46023</v>
      </c>
      <c r="C178" s="4">
        <v>46203</v>
      </c>
      <c r="D178" s="5" t="s">
        <v>235</v>
      </c>
      <c r="E178" s="4">
        <f t="shared" si="9"/>
        <v>40422</v>
      </c>
      <c r="G178" s="3" t="s">
        <v>39</v>
      </c>
      <c r="H178" s="3" t="s">
        <v>239</v>
      </c>
      <c r="I178" s="12">
        <v>32364</v>
      </c>
      <c r="J178" s="3" t="s">
        <v>41</v>
      </c>
      <c r="K178" s="4">
        <v>46118</v>
      </c>
    </row>
    <row r="179" spans="1:11" s="3" customFormat="1" ht="15">
      <c r="A179" s="3">
        <v>2026</v>
      </c>
      <c r="B179" s="4">
        <v>46023</v>
      </c>
      <c r="C179" s="4">
        <v>46203</v>
      </c>
      <c r="D179" s="5" t="s">
        <v>240</v>
      </c>
      <c r="E179" s="4">
        <f t="shared" si="9"/>
        <v>40448</v>
      </c>
      <c r="G179" s="3" t="s">
        <v>39</v>
      </c>
      <c r="H179" s="3" t="s">
        <v>241</v>
      </c>
      <c r="I179" s="12">
        <v>5999</v>
      </c>
      <c r="J179" s="3" t="s">
        <v>41</v>
      </c>
      <c r="K179" s="4">
        <v>46118</v>
      </c>
    </row>
    <row r="180" spans="1:11" s="3" customFormat="1" ht="15">
      <c r="A180" s="3">
        <v>2026</v>
      </c>
      <c r="B180" s="4">
        <v>46023</v>
      </c>
      <c r="C180" s="4">
        <v>46203</v>
      </c>
      <c r="D180" s="5" t="s">
        <v>242</v>
      </c>
      <c r="E180" s="4">
        <f t="shared" si="9"/>
        <v>40478</v>
      </c>
      <c r="G180" s="3" t="s">
        <v>39</v>
      </c>
      <c r="H180" s="3" t="s">
        <v>243</v>
      </c>
      <c r="I180" s="12">
        <v>1799</v>
      </c>
      <c r="J180" s="3" t="s">
        <v>41</v>
      </c>
      <c r="K180" s="4">
        <v>46118</v>
      </c>
    </row>
    <row r="181" spans="1:11" s="3" customFormat="1" ht="15">
      <c r="A181" s="3">
        <v>2026</v>
      </c>
      <c r="B181" s="4">
        <v>46023</v>
      </c>
      <c r="C181" s="4">
        <v>46203</v>
      </c>
      <c r="D181" s="5" t="s">
        <v>244</v>
      </c>
      <c r="E181" s="4">
        <f t="shared" si="9"/>
        <v>40492</v>
      </c>
      <c r="G181" s="3" t="s">
        <v>39</v>
      </c>
      <c r="H181" s="3" t="s">
        <v>245</v>
      </c>
      <c r="I181" s="12">
        <v>2817.14</v>
      </c>
      <c r="J181" s="3" t="s">
        <v>41</v>
      </c>
      <c r="K181" s="4">
        <v>46118</v>
      </c>
    </row>
    <row r="182" spans="1:11" s="3" customFormat="1" ht="15">
      <c r="A182" s="3">
        <v>2026</v>
      </c>
      <c r="B182" s="4">
        <v>46023</v>
      </c>
      <c r="C182" s="4">
        <v>46203</v>
      </c>
      <c r="D182" s="5" t="s">
        <v>1168</v>
      </c>
      <c r="E182" s="4">
        <f t="shared" si="9"/>
        <v>42200</v>
      </c>
      <c r="G182" s="3" t="s">
        <v>39</v>
      </c>
      <c r="H182" s="3" t="s">
        <v>246</v>
      </c>
      <c r="I182" s="12">
        <v>967.98</v>
      </c>
      <c r="J182" s="3" t="s">
        <v>41</v>
      </c>
      <c r="K182" s="4">
        <v>46118</v>
      </c>
    </row>
    <row r="183" spans="1:11" s="3" customFormat="1" ht="15">
      <c r="A183" s="3">
        <v>2026</v>
      </c>
      <c r="B183" s="4">
        <v>46023</v>
      </c>
      <c r="C183" s="4">
        <v>46203</v>
      </c>
      <c r="D183" s="5" t="s">
        <v>1168</v>
      </c>
      <c r="E183" s="4">
        <f t="shared" si="9"/>
        <v>42200</v>
      </c>
      <c r="G183" s="3" t="s">
        <v>39</v>
      </c>
      <c r="H183" s="3" t="s">
        <v>247</v>
      </c>
      <c r="I183" s="12">
        <v>967.98</v>
      </c>
      <c r="J183" s="3" t="s">
        <v>41</v>
      </c>
      <c r="K183" s="4">
        <v>46118</v>
      </c>
    </row>
    <row r="184" spans="1:11" s="3" customFormat="1" ht="15">
      <c r="A184" s="3">
        <v>2026</v>
      </c>
      <c r="B184" s="4">
        <v>46023</v>
      </c>
      <c r="C184" s="4">
        <v>46203</v>
      </c>
      <c r="D184" s="5" t="s">
        <v>1168</v>
      </c>
      <c r="E184" s="4">
        <f t="shared" si="9"/>
        <v>42200</v>
      </c>
      <c r="G184" s="3" t="s">
        <v>39</v>
      </c>
      <c r="H184" s="3" t="s">
        <v>248</v>
      </c>
      <c r="I184" s="12">
        <v>967.98</v>
      </c>
      <c r="J184" s="3" t="s">
        <v>41</v>
      </c>
      <c r="K184" s="4">
        <v>46118</v>
      </c>
    </row>
    <row r="185" spans="1:11" s="3" customFormat="1" ht="15">
      <c r="A185" s="3">
        <v>2026</v>
      </c>
      <c r="B185" s="4">
        <v>46023</v>
      </c>
      <c r="C185" s="4">
        <v>46203</v>
      </c>
      <c r="D185" s="5" t="s">
        <v>1168</v>
      </c>
      <c r="E185" s="4">
        <f t="shared" si="9"/>
        <v>42200</v>
      </c>
      <c r="G185" s="3" t="s">
        <v>39</v>
      </c>
      <c r="H185" s="3" t="s">
        <v>249</v>
      </c>
      <c r="I185" s="12">
        <v>967.98</v>
      </c>
      <c r="J185" s="3" t="s">
        <v>41</v>
      </c>
      <c r="K185" s="4">
        <v>46118</v>
      </c>
    </row>
    <row r="186" spans="1:11" s="3" customFormat="1" ht="15">
      <c r="A186" s="3">
        <v>2026</v>
      </c>
      <c r="B186" s="4">
        <v>46023</v>
      </c>
      <c r="C186" s="4">
        <v>46203</v>
      </c>
      <c r="D186" s="5" t="s">
        <v>1168</v>
      </c>
      <c r="E186" s="4">
        <f t="shared" si="9"/>
        <v>42200</v>
      </c>
      <c r="G186" s="3" t="s">
        <v>39</v>
      </c>
      <c r="H186" s="3" t="s">
        <v>250</v>
      </c>
      <c r="I186" s="12">
        <v>967.98</v>
      </c>
      <c r="J186" s="3" t="s">
        <v>41</v>
      </c>
      <c r="K186" s="4">
        <v>46118</v>
      </c>
    </row>
    <row r="187" spans="1:11" s="3" customFormat="1" ht="15">
      <c r="A187" s="3">
        <v>2026</v>
      </c>
      <c r="B187" s="4">
        <v>46023</v>
      </c>
      <c r="C187" s="4">
        <v>46203</v>
      </c>
      <c r="D187" s="5" t="s">
        <v>251</v>
      </c>
      <c r="E187" s="4">
        <f t="shared" si="9"/>
        <v>40602</v>
      </c>
      <c r="G187" s="3" t="s">
        <v>39</v>
      </c>
      <c r="H187" s="3" t="s">
        <v>252</v>
      </c>
      <c r="I187" s="12">
        <v>299</v>
      </c>
      <c r="J187" s="3" t="s">
        <v>41</v>
      </c>
      <c r="K187" s="4">
        <v>46118</v>
      </c>
    </row>
    <row r="188" spans="1:11" s="3" customFormat="1" ht="15">
      <c r="A188" s="3">
        <v>2026</v>
      </c>
      <c r="B188" s="4">
        <v>46023</v>
      </c>
      <c r="C188" s="4">
        <v>46203</v>
      </c>
      <c r="D188" s="5" t="s">
        <v>251</v>
      </c>
      <c r="E188" s="4">
        <f t="shared" si="9"/>
        <v>40602</v>
      </c>
      <c r="G188" s="3" t="s">
        <v>39</v>
      </c>
      <c r="H188" s="3" t="s">
        <v>253</v>
      </c>
      <c r="I188" s="12">
        <v>299</v>
      </c>
      <c r="J188" s="3" t="s">
        <v>41</v>
      </c>
      <c r="K188" s="4">
        <v>46118</v>
      </c>
    </row>
    <row r="189" spans="1:11" s="3" customFormat="1" ht="15">
      <c r="A189" s="3">
        <v>2026</v>
      </c>
      <c r="B189" s="4">
        <v>46023</v>
      </c>
      <c r="C189" s="4">
        <v>46203</v>
      </c>
      <c r="D189" s="5" t="s">
        <v>254</v>
      </c>
      <c r="E189" s="4">
        <f t="shared" si="9"/>
        <v>40603</v>
      </c>
      <c r="G189" s="3" t="s">
        <v>39</v>
      </c>
      <c r="H189" s="3" t="s">
        <v>255</v>
      </c>
      <c r="I189" s="12">
        <v>1802.57</v>
      </c>
      <c r="J189" s="3" t="s">
        <v>41</v>
      </c>
      <c r="K189" s="4">
        <v>46118</v>
      </c>
    </row>
    <row r="190" spans="1:11" s="3" customFormat="1" ht="15">
      <c r="A190" s="3">
        <v>2026</v>
      </c>
      <c r="B190" s="4">
        <v>46023</v>
      </c>
      <c r="C190" s="4">
        <v>46203</v>
      </c>
      <c r="D190" s="5" t="s">
        <v>256</v>
      </c>
      <c r="E190" s="4">
        <f t="shared" si="9"/>
        <v>40603</v>
      </c>
      <c r="G190" s="3" t="s">
        <v>39</v>
      </c>
      <c r="H190" s="3" t="s">
        <v>257</v>
      </c>
      <c r="I190" s="12">
        <v>22736</v>
      </c>
      <c r="J190" s="3" t="s">
        <v>41</v>
      </c>
      <c r="K190" s="4">
        <v>46118</v>
      </c>
    </row>
    <row r="191" spans="1:11" s="3" customFormat="1" ht="15">
      <c r="A191" s="3">
        <v>2026</v>
      </c>
      <c r="B191" s="4">
        <v>46023</v>
      </c>
      <c r="C191" s="4">
        <v>46203</v>
      </c>
      <c r="D191" s="5" t="s">
        <v>258</v>
      </c>
      <c r="E191" s="4">
        <f t="shared" si="9"/>
        <v>40639</v>
      </c>
      <c r="G191" s="3" t="s">
        <v>39</v>
      </c>
      <c r="H191" s="3" t="s">
        <v>259</v>
      </c>
      <c r="I191" s="12">
        <v>434.5</v>
      </c>
      <c r="J191" s="3" t="s">
        <v>41</v>
      </c>
      <c r="K191" s="4">
        <v>46118</v>
      </c>
    </row>
    <row r="192" spans="1:11" s="3" customFormat="1" ht="15">
      <c r="A192" s="3">
        <v>2026</v>
      </c>
      <c r="B192" s="4">
        <v>46023</v>
      </c>
      <c r="C192" s="4">
        <v>46203</v>
      </c>
      <c r="D192" s="5" t="s">
        <v>258</v>
      </c>
      <c r="E192" s="4">
        <f t="shared" si="9"/>
        <v>40639</v>
      </c>
      <c r="G192" s="3" t="s">
        <v>39</v>
      </c>
      <c r="H192" s="3" t="s">
        <v>260</v>
      </c>
      <c r="I192" s="12">
        <v>434.5</v>
      </c>
      <c r="J192" s="3" t="s">
        <v>41</v>
      </c>
      <c r="K192" s="4">
        <v>46118</v>
      </c>
    </row>
    <row r="193" spans="1:11" s="3" customFormat="1" ht="15">
      <c r="A193" s="3">
        <v>2026</v>
      </c>
      <c r="B193" s="4">
        <v>46023</v>
      </c>
      <c r="C193" s="4">
        <v>46203</v>
      </c>
      <c r="D193" s="5" t="s">
        <v>262</v>
      </c>
      <c r="E193" s="4">
        <f t="shared" si="9"/>
        <v>40660</v>
      </c>
      <c r="G193" s="3" t="s">
        <v>39</v>
      </c>
      <c r="H193" s="3" t="s">
        <v>263</v>
      </c>
      <c r="I193" s="12">
        <v>1800</v>
      </c>
      <c r="J193" s="3" t="s">
        <v>41</v>
      </c>
      <c r="K193" s="4">
        <v>46118</v>
      </c>
    </row>
    <row r="194" spans="1:11" s="3" customFormat="1" ht="15">
      <c r="A194" s="3">
        <v>2026</v>
      </c>
      <c r="B194" s="4">
        <v>46023</v>
      </c>
      <c r="C194" s="4">
        <v>46203</v>
      </c>
      <c r="D194" s="5" t="s">
        <v>264</v>
      </c>
      <c r="E194" s="4">
        <f t="shared" si="9"/>
        <v>40681</v>
      </c>
      <c r="G194" s="3" t="s">
        <v>39</v>
      </c>
      <c r="H194" s="3" t="s">
        <v>265</v>
      </c>
      <c r="I194" s="12">
        <v>550</v>
      </c>
      <c r="J194" s="3" t="s">
        <v>41</v>
      </c>
      <c r="K194" s="4">
        <v>46118</v>
      </c>
    </row>
    <row r="195" spans="1:11" s="3" customFormat="1" ht="15">
      <c r="A195" s="3">
        <v>2026</v>
      </c>
      <c r="B195" s="4">
        <v>46023</v>
      </c>
      <c r="C195" s="4">
        <v>46203</v>
      </c>
      <c r="D195" s="5" t="s">
        <v>264</v>
      </c>
      <c r="E195" s="4">
        <f t="shared" si="9"/>
        <v>40681</v>
      </c>
      <c r="G195" s="3" t="s">
        <v>39</v>
      </c>
      <c r="H195" s="3" t="s">
        <v>266</v>
      </c>
      <c r="I195" s="12">
        <v>1088.97</v>
      </c>
      <c r="J195" s="3" t="s">
        <v>41</v>
      </c>
      <c r="K195" s="4">
        <v>46118</v>
      </c>
    </row>
    <row r="196" spans="1:11" s="3" customFormat="1" ht="15">
      <c r="A196" s="3">
        <v>2026</v>
      </c>
      <c r="B196" s="4">
        <v>46023</v>
      </c>
      <c r="C196" s="4">
        <v>46203</v>
      </c>
      <c r="D196" s="5" t="s">
        <v>267</v>
      </c>
      <c r="E196" s="4">
        <f t="shared" si="9"/>
        <v>40689</v>
      </c>
      <c r="G196" s="3" t="s">
        <v>39</v>
      </c>
      <c r="H196" s="3" t="s">
        <v>268</v>
      </c>
      <c r="I196" s="12">
        <v>2699.28</v>
      </c>
      <c r="J196" s="3" t="s">
        <v>41</v>
      </c>
      <c r="K196" s="4">
        <v>46118</v>
      </c>
    </row>
    <row r="197" spans="1:11" s="3" customFormat="1" ht="15">
      <c r="A197" s="3">
        <v>2026</v>
      </c>
      <c r="B197" s="4">
        <v>46023</v>
      </c>
      <c r="C197" s="4">
        <v>46203</v>
      </c>
      <c r="D197" s="5" t="s">
        <v>269</v>
      </c>
      <c r="E197" s="4">
        <f t="shared" si="9"/>
        <v>40689</v>
      </c>
      <c r="G197" s="3" t="s">
        <v>39</v>
      </c>
      <c r="H197" s="3" t="s">
        <v>270</v>
      </c>
      <c r="I197" s="12">
        <v>1398</v>
      </c>
      <c r="J197" s="3" t="s">
        <v>41</v>
      </c>
      <c r="K197" s="4">
        <v>46118</v>
      </c>
    </row>
    <row r="198" spans="1:11" s="3" customFormat="1" ht="15">
      <c r="A198" s="3">
        <v>2026</v>
      </c>
      <c r="B198" s="4">
        <v>46023</v>
      </c>
      <c r="C198" s="4">
        <v>46203</v>
      </c>
      <c r="D198" s="5" t="s">
        <v>271</v>
      </c>
      <c r="E198" s="4">
        <f t="shared" si="9"/>
        <v>40693</v>
      </c>
      <c r="G198" s="3" t="s">
        <v>39</v>
      </c>
      <c r="H198" s="3" t="s">
        <v>272</v>
      </c>
      <c r="I198" s="12">
        <v>3857</v>
      </c>
      <c r="J198" s="3" t="s">
        <v>41</v>
      </c>
      <c r="K198" s="4">
        <v>46118</v>
      </c>
    </row>
    <row r="199" spans="1:11" s="3" customFormat="1" ht="15">
      <c r="A199" s="3">
        <v>2026</v>
      </c>
      <c r="B199" s="4">
        <v>46023</v>
      </c>
      <c r="C199" s="4">
        <v>46203</v>
      </c>
      <c r="D199" s="5" t="s">
        <v>271</v>
      </c>
      <c r="E199" s="4">
        <f t="shared" si="9"/>
        <v>40693</v>
      </c>
      <c r="G199" s="3" t="s">
        <v>39</v>
      </c>
      <c r="H199" s="3" t="s">
        <v>273</v>
      </c>
      <c r="I199" s="12">
        <v>3857</v>
      </c>
      <c r="J199" s="3" t="s">
        <v>41</v>
      </c>
      <c r="K199" s="4">
        <v>46118</v>
      </c>
    </row>
    <row r="200" spans="1:11" s="3" customFormat="1" ht="15">
      <c r="A200" s="3">
        <v>2026</v>
      </c>
      <c r="B200" s="4">
        <v>46023</v>
      </c>
      <c r="C200" s="4">
        <v>46203</v>
      </c>
      <c r="D200" s="5" t="s">
        <v>271</v>
      </c>
      <c r="E200" s="4">
        <f t="shared" si="9"/>
        <v>40693</v>
      </c>
      <c r="G200" s="3" t="s">
        <v>39</v>
      </c>
      <c r="H200" s="3" t="s">
        <v>274</v>
      </c>
      <c r="I200" s="12">
        <v>3857</v>
      </c>
      <c r="J200" s="3" t="s">
        <v>41</v>
      </c>
      <c r="K200" s="4">
        <v>46118</v>
      </c>
    </row>
    <row r="201" spans="1:11" s="3" customFormat="1" ht="15">
      <c r="A201" s="3">
        <v>2026</v>
      </c>
      <c r="B201" s="4">
        <v>46023</v>
      </c>
      <c r="C201" s="4">
        <v>46203</v>
      </c>
      <c r="D201" s="5" t="s">
        <v>1169</v>
      </c>
      <c r="E201" s="4">
        <f t="shared" si="9"/>
        <v>40697</v>
      </c>
      <c r="G201" s="3" t="s">
        <v>39</v>
      </c>
      <c r="H201" s="3" t="s">
        <v>275</v>
      </c>
      <c r="I201" s="12">
        <v>690</v>
      </c>
      <c r="J201" s="3" t="s">
        <v>41</v>
      </c>
      <c r="K201" s="4">
        <v>46118</v>
      </c>
    </row>
    <row r="202" spans="1:11" s="3" customFormat="1" ht="15">
      <c r="A202" s="3">
        <v>2026</v>
      </c>
      <c r="B202" s="4">
        <v>46023</v>
      </c>
      <c r="C202" s="4">
        <v>46203</v>
      </c>
      <c r="D202" s="5" t="s">
        <v>276</v>
      </c>
      <c r="E202" s="4">
        <f t="shared" si="9"/>
        <v>40697</v>
      </c>
      <c r="G202" s="3" t="s">
        <v>39</v>
      </c>
      <c r="H202" s="3" t="s">
        <v>277</v>
      </c>
      <c r="I202" s="12">
        <v>1500</v>
      </c>
      <c r="J202" s="3" t="s">
        <v>41</v>
      </c>
      <c r="K202" s="4">
        <v>46118</v>
      </c>
    </row>
    <row r="203" spans="1:11" s="3" customFormat="1" ht="15">
      <c r="A203" s="3">
        <v>2026</v>
      </c>
      <c r="B203" s="4">
        <v>46023</v>
      </c>
      <c r="C203" s="4">
        <v>46203</v>
      </c>
      <c r="D203" s="5" t="s">
        <v>278</v>
      </c>
      <c r="E203" s="4">
        <f t="shared" si="9"/>
        <v>40725</v>
      </c>
      <c r="G203" s="3" t="s">
        <v>39</v>
      </c>
      <c r="H203" s="3" t="s">
        <v>279</v>
      </c>
      <c r="I203" s="12">
        <v>1044</v>
      </c>
      <c r="J203" s="3" t="s">
        <v>41</v>
      </c>
      <c r="K203" s="4">
        <v>46118</v>
      </c>
    </row>
    <row r="204" spans="1:11" s="3" customFormat="1" ht="15">
      <c r="A204" s="3">
        <v>2026</v>
      </c>
      <c r="B204" s="4">
        <v>46023</v>
      </c>
      <c r="C204" s="4">
        <v>46203</v>
      </c>
      <c r="D204" s="5" t="s">
        <v>280</v>
      </c>
      <c r="E204" s="4">
        <f t="shared" si="9"/>
        <v>40725</v>
      </c>
      <c r="G204" s="3" t="s">
        <v>39</v>
      </c>
      <c r="H204" s="3" t="s">
        <v>281</v>
      </c>
      <c r="I204" s="12">
        <v>5280</v>
      </c>
      <c r="J204" s="3" t="s">
        <v>41</v>
      </c>
      <c r="K204" s="4">
        <v>46118</v>
      </c>
    </row>
    <row r="205" spans="1:11" s="3" customFormat="1" ht="15">
      <c r="A205" s="3">
        <v>2026</v>
      </c>
      <c r="B205" s="4">
        <v>46023</v>
      </c>
      <c r="C205" s="4">
        <v>46203</v>
      </c>
      <c r="D205" s="5" t="s">
        <v>278</v>
      </c>
      <c r="E205" s="4">
        <f t="shared" si="9"/>
        <v>40725</v>
      </c>
      <c r="G205" s="3" t="s">
        <v>39</v>
      </c>
      <c r="H205" s="3" t="s">
        <v>282</v>
      </c>
      <c r="I205" s="12">
        <v>1044</v>
      </c>
      <c r="J205" s="3" t="s">
        <v>41</v>
      </c>
      <c r="K205" s="4">
        <v>46118</v>
      </c>
    </row>
    <row r="206" spans="1:11" s="3" customFormat="1" ht="15">
      <c r="A206" s="3">
        <v>2026</v>
      </c>
      <c r="B206" s="4">
        <v>46023</v>
      </c>
      <c r="C206" s="4">
        <v>46203</v>
      </c>
      <c r="D206" s="5" t="s">
        <v>283</v>
      </c>
      <c r="E206" s="4">
        <f t="shared" si="9"/>
        <v>40732</v>
      </c>
      <c r="G206" s="3" t="s">
        <v>39</v>
      </c>
      <c r="H206" s="3" t="s">
        <v>284</v>
      </c>
      <c r="I206" s="12">
        <v>990</v>
      </c>
      <c r="J206" s="3" t="s">
        <v>41</v>
      </c>
      <c r="K206" s="4">
        <v>46118</v>
      </c>
    </row>
    <row r="207" spans="1:11" s="3" customFormat="1" ht="15">
      <c r="A207" s="3">
        <v>2026</v>
      </c>
      <c r="B207" s="4">
        <v>46023</v>
      </c>
      <c r="C207" s="4">
        <v>46203</v>
      </c>
      <c r="D207" s="5" t="s">
        <v>285</v>
      </c>
      <c r="E207" s="4">
        <f t="shared" si="9"/>
        <v>40737</v>
      </c>
      <c r="G207" s="3" t="s">
        <v>39</v>
      </c>
      <c r="H207" s="3" t="s">
        <v>286</v>
      </c>
      <c r="I207" s="12">
        <v>3712</v>
      </c>
      <c r="J207" s="3" t="s">
        <v>41</v>
      </c>
      <c r="K207" s="4">
        <v>46118</v>
      </c>
    </row>
    <row r="208" spans="1:11" s="3" customFormat="1" ht="15">
      <c r="A208" s="3">
        <v>2026</v>
      </c>
      <c r="B208" s="4">
        <v>46023</v>
      </c>
      <c r="C208" s="4">
        <v>46203</v>
      </c>
      <c r="D208" s="5" t="s">
        <v>1170</v>
      </c>
      <c r="E208" s="4">
        <f t="shared" si="9"/>
        <v>41592</v>
      </c>
      <c r="G208" s="3" t="s">
        <v>39</v>
      </c>
      <c r="H208" s="3" t="s">
        <v>287</v>
      </c>
      <c r="I208" s="12">
        <v>2999</v>
      </c>
      <c r="J208" s="3" t="s">
        <v>41</v>
      </c>
      <c r="K208" s="4">
        <v>46118</v>
      </c>
    </row>
    <row r="209" spans="1:11" s="3" customFormat="1" ht="15">
      <c r="A209" s="3">
        <v>2026</v>
      </c>
      <c r="B209" s="4">
        <v>46023</v>
      </c>
      <c r="C209" s="4">
        <v>46203</v>
      </c>
      <c r="D209" s="5" t="s">
        <v>288</v>
      </c>
      <c r="E209" s="4">
        <f t="shared" si="9"/>
        <v>40785</v>
      </c>
      <c r="G209" s="3" t="s">
        <v>39</v>
      </c>
      <c r="H209" s="3" t="s">
        <v>289</v>
      </c>
      <c r="I209" s="12">
        <v>174</v>
      </c>
      <c r="J209" s="3" t="s">
        <v>41</v>
      </c>
      <c r="K209" s="4">
        <v>46118</v>
      </c>
    </row>
    <row r="210" spans="1:11" s="3" customFormat="1" ht="15">
      <c r="A210" s="3">
        <v>2026</v>
      </c>
      <c r="B210" s="4">
        <v>46023</v>
      </c>
      <c r="C210" s="4">
        <v>46203</v>
      </c>
      <c r="D210" s="5" t="s">
        <v>288</v>
      </c>
      <c r="E210" s="4">
        <f t="shared" si="9"/>
        <v>40785</v>
      </c>
      <c r="G210" s="3" t="s">
        <v>39</v>
      </c>
      <c r="H210" s="3" t="s">
        <v>290</v>
      </c>
      <c r="I210" s="12">
        <v>174</v>
      </c>
      <c r="J210" s="3" t="s">
        <v>41</v>
      </c>
      <c r="K210" s="4">
        <v>46118</v>
      </c>
    </row>
    <row r="211" spans="1:11" s="3" customFormat="1" ht="15">
      <c r="A211" s="3">
        <v>2026</v>
      </c>
      <c r="B211" s="4">
        <v>46023</v>
      </c>
      <c r="C211" s="4">
        <v>46203</v>
      </c>
      <c r="D211" s="5" t="s">
        <v>288</v>
      </c>
      <c r="E211" s="4">
        <f t="shared" si="9"/>
        <v>40785</v>
      </c>
      <c r="G211" s="3" t="s">
        <v>39</v>
      </c>
      <c r="H211" s="3" t="s">
        <v>291</v>
      </c>
      <c r="I211" s="12">
        <v>174</v>
      </c>
      <c r="J211" s="3" t="s">
        <v>41</v>
      </c>
      <c r="K211" s="4">
        <v>46118</v>
      </c>
    </row>
    <row r="212" spans="1:11" s="3" customFormat="1" ht="15">
      <c r="A212" s="3">
        <v>2026</v>
      </c>
      <c r="B212" s="4">
        <v>46023</v>
      </c>
      <c r="C212" s="4">
        <v>46203</v>
      </c>
      <c r="D212" s="5" t="s">
        <v>288</v>
      </c>
      <c r="E212" s="4">
        <f t="shared" si="9"/>
        <v>40785</v>
      </c>
      <c r="G212" s="3" t="s">
        <v>39</v>
      </c>
      <c r="H212" s="3" t="s">
        <v>292</v>
      </c>
      <c r="I212" s="12">
        <v>174</v>
      </c>
      <c r="J212" s="3" t="s">
        <v>41</v>
      </c>
      <c r="K212" s="4">
        <v>46118</v>
      </c>
    </row>
    <row r="213" spans="1:11" s="3" customFormat="1" ht="15">
      <c r="A213" s="3">
        <v>2026</v>
      </c>
      <c r="B213" s="4">
        <v>46023</v>
      </c>
      <c r="C213" s="4">
        <v>46203</v>
      </c>
      <c r="D213" s="5" t="s">
        <v>288</v>
      </c>
      <c r="E213" s="4">
        <f t="shared" si="9"/>
        <v>40785</v>
      </c>
      <c r="G213" s="3" t="s">
        <v>39</v>
      </c>
      <c r="H213" s="3" t="s">
        <v>293</v>
      </c>
      <c r="I213" s="12">
        <v>174</v>
      </c>
      <c r="J213" s="3" t="s">
        <v>41</v>
      </c>
      <c r="K213" s="4">
        <v>46118</v>
      </c>
    </row>
    <row r="214" spans="1:11" s="3" customFormat="1" ht="15">
      <c r="A214" s="3">
        <v>2026</v>
      </c>
      <c r="B214" s="4">
        <v>46023</v>
      </c>
      <c r="C214" s="4">
        <v>46203</v>
      </c>
      <c r="D214" s="5" t="s">
        <v>288</v>
      </c>
      <c r="E214" s="4">
        <f t="shared" si="9"/>
        <v>40785</v>
      </c>
      <c r="G214" s="3" t="s">
        <v>39</v>
      </c>
      <c r="H214" s="3" t="s">
        <v>294</v>
      </c>
      <c r="I214" s="12">
        <v>174</v>
      </c>
      <c r="J214" s="3" t="s">
        <v>41</v>
      </c>
      <c r="K214" s="4">
        <v>46118</v>
      </c>
    </row>
    <row r="215" spans="1:11" s="3" customFormat="1" ht="15">
      <c r="A215" s="3">
        <v>2026</v>
      </c>
      <c r="B215" s="4">
        <v>46023</v>
      </c>
      <c r="C215" s="4">
        <v>46203</v>
      </c>
      <c r="D215" s="5" t="s">
        <v>288</v>
      </c>
      <c r="E215" s="4">
        <f t="shared" si="9"/>
        <v>40785</v>
      </c>
      <c r="G215" s="3" t="s">
        <v>39</v>
      </c>
      <c r="H215" s="3" t="s">
        <v>295</v>
      </c>
      <c r="I215" s="12">
        <v>174</v>
      </c>
      <c r="J215" s="3" t="s">
        <v>41</v>
      </c>
      <c r="K215" s="4">
        <v>46118</v>
      </c>
    </row>
    <row r="216" spans="1:11" s="3" customFormat="1" ht="15">
      <c r="A216" s="3">
        <v>2026</v>
      </c>
      <c r="B216" s="4">
        <v>46023</v>
      </c>
      <c r="C216" s="4">
        <v>46203</v>
      </c>
      <c r="D216" s="5" t="s">
        <v>288</v>
      </c>
      <c r="E216" s="4">
        <f t="shared" si="9"/>
        <v>40785</v>
      </c>
      <c r="G216" s="3" t="s">
        <v>39</v>
      </c>
      <c r="H216" s="3" t="s">
        <v>296</v>
      </c>
      <c r="I216" s="12">
        <v>174</v>
      </c>
      <c r="J216" s="3" t="s">
        <v>41</v>
      </c>
      <c r="K216" s="4">
        <v>46118</v>
      </c>
    </row>
    <row r="217" spans="1:11" s="3" customFormat="1" ht="15">
      <c r="A217" s="3">
        <v>2026</v>
      </c>
      <c r="B217" s="4">
        <v>46023</v>
      </c>
      <c r="C217" s="4">
        <v>46203</v>
      </c>
      <c r="D217" s="5" t="s">
        <v>288</v>
      </c>
      <c r="E217" s="4">
        <f t="shared" si="9"/>
        <v>40785</v>
      </c>
      <c r="G217" s="3" t="s">
        <v>39</v>
      </c>
      <c r="H217" s="3" t="s">
        <v>297</v>
      </c>
      <c r="I217" s="12">
        <v>52925</v>
      </c>
      <c r="J217" s="3" t="s">
        <v>41</v>
      </c>
      <c r="K217" s="4">
        <v>46118</v>
      </c>
    </row>
    <row r="218" spans="1:11" s="3" customFormat="1" ht="15">
      <c r="A218" s="3">
        <v>2026</v>
      </c>
      <c r="B218" s="4">
        <v>46023</v>
      </c>
      <c r="C218" s="4">
        <v>46203</v>
      </c>
      <c r="D218" s="5" t="s">
        <v>298</v>
      </c>
      <c r="E218" s="4">
        <f t="shared" si="9"/>
        <v>41033</v>
      </c>
      <c r="G218" s="3" t="s">
        <v>39</v>
      </c>
      <c r="H218" s="3" t="s">
        <v>299</v>
      </c>
      <c r="I218" s="12">
        <v>4600</v>
      </c>
      <c r="J218" s="3" t="s">
        <v>41</v>
      </c>
      <c r="K218" s="4">
        <v>46118</v>
      </c>
    </row>
    <row r="219" spans="1:11" s="3" customFormat="1" ht="15">
      <c r="A219" s="3">
        <v>2026</v>
      </c>
      <c r="B219" s="4">
        <v>46023</v>
      </c>
      <c r="C219" s="4">
        <v>46203</v>
      </c>
      <c r="D219" s="5" t="s">
        <v>300</v>
      </c>
      <c r="E219" s="4">
        <f t="shared" si="9"/>
        <v>41068</v>
      </c>
      <c r="G219" s="3" t="s">
        <v>39</v>
      </c>
      <c r="H219" s="3" t="s">
        <v>301</v>
      </c>
      <c r="I219" s="12">
        <v>12849</v>
      </c>
      <c r="J219" s="3" t="s">
        <v>41</v>
      </c>
      <c r="K219" s="4">
        <v>46118</v>
      </c>
    </row>
    <row r="220" spans="1:11" s="3" customFormat="1" ht="15">
      <c r="A220" s="3">
        <v>2026</v>
      </c>
      <c r="B220" s="4">
        <v>46023</v>
      </c>
      <c r="C220" s="4">
        <v>46203</v>
      </c>
      <c r="D220" s="5" t="s">
        <v>302</v>
      </c>
      <c r="E220" s="4">
        <f t="shared" si="9"/>
        <v>41131</v>
      </c>
      <c r="G220" s="3" t="s">
        <v>39</v>
      </c>
      <c r="H220" s="3" t="s">
        <v>303</v>
      </c>
      <c r="I220" s="12">
        <v>2800</v>
      </c>
      <c r="J220" s="3" t="s">
        <v>41</v>
      </c>
      <c r="K220" s="4">
        <v>46118</v>
      </c>
    </row>
    <row r="221" spans="1:11" s="3" customFormat="1" ht="15">
      <c r="A221" s="3">
        <v>2026</v>
      </c>
      <c r="B221" s="4">
        <v>46023</v>
      </c>
      <c r="C221" s="4">
        <v>46203</v>
      </c>
      <c r="D221" s="5" t="s">
        <v>302</v>
      </c>
      <c r="E221" s="4">
        <f t="shared" si="9"/>
        <v>41131</v>
      </c>
      <c r="G221" s="3" t="s">
        <v>39</v>
      </c>
      <c r="H221" s="3" t="s">
        <v>304</v>
      </c>
      <c r="I221" s="12">
        <v>2800</v>
      </c>
      <c r="J221" s="3" t="s">
        <v>41</v>
      </c>
      <c r="K221" s="4">
        <v>46118</v>
      </c>
    </row>
    <row r="222" spans="1:11" s="3" customFormat="1" ht="15">
      <c r="A222" s="3">
        <v>2026</v>
      </c>
      <c r="B222" s="4">
        <v>46023</v>
      </c>
      <c r="C222" s="4">
        <v>46203</v>
      </c>
      <c r="D222" s="5" t="s">
        <v>302</v>
      </c>
      <c r="E222" s="4">
        <f t="shared" si="9"/>
        <v>41131</v>
      </c>
      <c r="G222" s="3" t="s">
        <v>39</v>
      </c>
      <c r="H222" s="3" t="s">
        <v>305</v>
      </c>
      <c r="I222" s="12">
        <v>2800</v>
      </c>
      <c r="J222" s="3" t="s">
        <v>41</v>
      </c>
      <c r="K222" s="4">
        <v>46118</v>
      </c>
    </row>
    <row r="223" spans="1:11" s="3" customFormat="1" ht="15">
      <c r="A223" s="3">
        <v>2026</v>
      </c>
      <c r="B223" s="4">
        <v>46023</v>
      </c>
      <c r="C223" s="4">
        <v>46203</v>
      </c>
      <c r="D223" s="5" t="s">
        <v>302</v>
      </c>
      <c r="E223" s="4">
        <f t="shared" si="9"/>
        <v>41131</v>
      </c>
      <c r="G223" s="3" t="s">
        <v>39</v>
      </c>
      <c r="H223" s="3" t="s">
        <v>306</v>
      </c>
      <c r="I223" s="12">
        <v>2800</v>
      </c>
      <c r="J223" s="3" t="s">
        <v>41</v>
      </c>
      <c r="K223" s="4">
        <v>46118</v>
      </c>
    </row>
    <row r="224" spans="1:11" s="3" customFormat="1" ht="15">
      <c r="A224" s="3">
        <v>2026</v>
      </c>
      <c r="B224" s="4">
        <v>46023</v>
      </c>
      <c r="C224" s="4">
        <v>46203</v>
      </c>
      <c r="D224" s="5" t="s">
        <v>302</v>
      </c>
      <c r="E224" s="4">
        <f t="shared" si="9"/>
        <v>41131</v>
      </c>
      <c r="G224" s="3" t="s">
        <v>39</v>
      </c>
      <c r="H224" s="3" t="s">
        <v>307</v>
      </c>
      <c r="I224" s="12">
        <v>2800</v>
      </c>
      <c r="J224" s="3" t="s">
        <v>41</v>
      </c>
      <c r="K224" s="4">
        <v>46118</v>
      </c>
    </row>
    <row r="225" spans="1:11" s="3" customFormat="1" ht="15">
      <c r="A225" s="3">
        <v>2026</v>
      </c>
      <c r="B225" s="4">
        <v>46023</v>
      </c>
      <c r="C225" s="4">
        <v>46203</v>
      </c>
      <c r="D225" s="5" t="s">
        <v>302</v>
      </c>
      <c r="E225" s="4">
        <f t="shared" si="9"/>
        <v>41131</v>
      </c>
      <c r="G225" s="3" t="s">
        <v>39</v>
      </c>
      <c r="H225" s="3" t="s">
        <v>308</v>
      </c>
      <c r="I225" s="12">
        <v>2800</v>
      </c>
      <c r="J225" s="3" t="s">
        <v>41</v>
      </c>
      <c r="K225" s="4">
        <v>46118</v>
      </c>
    </row>
    <row r="226" spans="1:11" s="3" customFormat="1" ht="15">
      <c r="A226" s="3">
        <v>2026</v>
      </c>
      <c r="B226" s="4">
        <v>46023</v>
      </c>
      <c r="C226" s="4">
        <v>46203</v>
      </c>
      <c r="D226" s="5" t="s">
        <v>302</v>
      </c>
      <c r="E226" s="4">
        <f t="shared" si="9"/>
        <v>41131</v>
      </c>
      <c r="G226" s="3" t="s">
        <v>39</v>
      </c>
      <c r="H226" s="3" t="s">
        <v>309</v>
      </c>
      <c r="I226" s="12">
        <v>2800</v>
      </c>
      <c r="J226" s="3" t="s">
        <v>41</v>
      </c>
      <c r="K226" s="4">
        <v>46118</v>
      </c>
    </row>
    <row r="227" spans="1:11" s="3" customFormat="1" ht="15">
      <c r="A227" s="3">
        <v>2026</v>
      </c>
      <c r="B227" s="4">
        <v>46023</v>
      </c>
      <c r="C227" s="4">
        <v>46203</v>
      </c>
      <c r="D227" s="5" t="s">
        <v>302</v>
      </c>
      <c r="E227" s="4">
        <f t="shared" si="9"/>
        <v>41131</v>
      </c>
      <c r="G227" s="3" t="s">
        <v>39</v>
      </c>
      <c r="H227" s="3" t="s">
        <v>310</v>
      </c>
      <c r="I227" s="12">
        <v>2800</v>
      </c>
      <c r="J227" s="3" t="s">
        <v>41</v>
      </c>
      <c r="K227" s="4">
        <v>46118</v>
      </c>
    </row>
    <row r="228" spans="1:11" s="3" customFormat="1" ht="15">
      <c r="A228" s="3">
        <v>2026</v>
      </c>
      <c r="B228" s="4">
        <v>46023</v>
      </c>
      <c r="C228" s="4">
        <v>46203</v>
      </c>
      <c r="D228" s="5" t="s">
        <v>302</v>
      </c>
      <c r="E228" s="4">
        <f t="shared" si="9"/>
        <v>41131</v>
      </c>
      <c r="G228" s="3" t="s">
        <v>39</v>
      </c>
      <c r="H228" s="3" t="s">
        <v>311</v>
      </c>
      <c r="I228" s="12">
        <v>2800</v>
      </c>
      <c r="J228" s="3" t="s">
        <v>41</v>
      </c>
      <c r="K228" s="4">
        <v>46118</v>
      </c>
    </row>
    <row r="229" spans="1:11" s="3" customFormat="1" ht="15">
      <c r="A229" s="3">
        <v>2026</v>
      </c>
      <c r="B229" s="4">
        <v>46023</v>
      </c>
      <c r="C229" s="4">
        <v>46203</v>
      </c>
      <c r="D229" s="5" t="s">
        <v>302</v>
      </c>
      <c r="E229" s="4">
        <f t="shared" ref="E229:E292" si="10">VLOOKUP(D229,BD_B,2)</f>
        <v>41131</v>
      </c>
      <c r="G229" s="3" t="s">
        <v>39</v>
      </c>
      <c r="H229" s="3" t="s">
        <v>312</v>
      </c>
      <c r="I229" s="12">
        <v>2800</v>
      </c>
      <c r="J229" s="3" t="s">
        <v>41</v>
      </c>
      <c r="K229" s="4">
        <v>46118</v>
      </c>
    </row>
    <row r="230" spans="1:11" s="3" customFormat="1" ht="15">
      <c r="A230" s="3">
        <v>2026</v>
      </c>
      <c r="B230" s="4">
        <v>46023</v>
      </c>
      <c r="C230" s="4">
        <v>46203</v>
      </c>
      <c r="D230" s="5" t="s">
        <v>302</v>
      </c>
      <c r="E230" s="4">
        <f t="shared" si="10"/>
        <v>41131</v>
      </c>
      <c r="G230" s="3" t="s">
        <v>39</v>
      </c>
      <c r="H230" s="3" t="s">
        <v>313</v>
      </c>
      <c r="I230" s="12">
        <v>2800</v>
      </c>
      <c r="J230" s="3" t="s">
        <v>41</v>
      </c>
      <c r="K230" s="4">
        <v>46118</v>
      </c>
    </row>
    <row r="231" spans="1:11" s="3" customFormat="1" ht="15">
      <c r="A231" s="3">
        <v>2026</v>
      </c>
      <c r="B231" s="4">
        <v>46023</v>
      </c>
      <c r="C231" s="4">
        <v>46203</v>
      </c>
      <c r="D231" s="5" t="s">
        <v>302</v>
      </c>
      <c r="E231" s="4">
        <f t="shared" si="10"/>
        <v>41131</v>
      </c>
      <c r="G231" s="3" t="s">
        <v>39</v>
      </c>
      <c r="H231" s="3" t="s">
        <v>314</v>
      </c>
      <c r="I231" s="12">
        <v>2800</v>
      </c>
      <c r="J231" s="3" t="s">
        <v>41</v>
      </c>
      <c r="K231" s="4">
        <v>46118</v>
      </c>
    </row>
    <row r="232" spans="1:11" s="3" customFormat="1" ht="15">
      <c r="A232" s="3">
        <v>2026</v>
      </c>
      <c r="B232" s="4">
        <v>46023</v>
      </c>
      <c r="C232" s="4">
        <v>46203</v>
      </c>
      <c r="D232" s="5" t="s">
        <v>302</v>
      </c>
      <c r="E232" s="4">
        <f t="shared" si="10"/>
        <v>41131</v>
      </c>
      <c r="G232" s="3" t="s">
        <v>39</v>
      </c>
      <c r="H232" s="3" t="s">
        <v>315</v>
      </c>
      <c r="I232" s="12">
        <v>2800</v>
      </c>
      <c r="J232" s="3" t="s">
        <v>41</v>
      </c>
      <c r="K232" s="4">
        <v>46118</v>
      </c>
    </row>
    <row r="233" spans="1:11" s="3" customFormat="1" ht="15">
      <c r="A233" s="3">
        <v>2026</v>
      </c>
      <c r="B233" s="4">
        <v>46023</v>
      </c>
      <c r="C233" s="4">
        <v>46203</v>
      </c>
      <c r="D233" s="5" t="s">
        <v>302</v>
      </c>
      <c r="E233" s="4">
        <f t="shared" si="10"/>
        <v>41131</v>
      </c>
      <c r="G233" s="3" t="s">
        <v>39</v>
      </c>
      <c r="H233" s="3" t="s">
        <v>316</v>
      </c>
      <c r="I233" s="12">
        <v>2800</v>
      </c>
      <c r="J233" s="3" t="s">
        <v>41</v>
      </c>
      <c r="K233" s="4">
        <v>46118</v>
      </c>
    </row>
    <row r="234" spans="1:11" s="3" customFormat="1" ht="15">
      <c r="A234" s="3">
        <v>2026</v>
      </c>
      <c r="B234" s="4">
        <v>46023</v>
      </c>
      <c r="C234" s="4">
        <v>46203</v>
      </c>
      <c r="D234" s="5" t="s">
        <v>302</v>
      </c>
      <c r="E234" s="4">
        <f t="shared" si="10"/>
        <v>41131</v>
      </c>
      <c r="G234" s="3" t="s">
        <v>39</v>
      </c>
      <c r="H234" s="3" t="s">
        <v>317</v>
      </c>
      <c r="I234" s="12">
        <v>2800</v>
      </c>
      <c r="J234" s="3" t="s">
        <v>41</v>
      </c>
      <c r="K234" s="4">
        <v>46118</v>
      </c>
    </row>
    <row r="235" spans="1:11" s="3" customFormat="1" ht="15">
      <c r="A235" s="3">
        <v>2026</v>
      </c>
      <c r="B235" s="4">
        <v>46023</v>
      </c>
      <c r="C235" s="4">
        <v>46203</v>
      </c>
      <c r="D235" s="5" t="s">
        <v>302</v>
      </c>
      <c r="E235" s="4">
        <f t="shared" si="10"/>
        <v>41131</v>
      </c>
      <c r="G235" s="3" t="s">
        <v>39</v>
      </c>
      <c r="H235" s="3" t="s">
        <v>318</v>
      </c>
      <c r="I235" s="12">
        <v>2800</v>
      </c>
      <c r="J235" s="3" t="s">
        <v>41</v>
      </c>
      <c r="K235" s="4">
        <v>46118</v>
      </c>
    </row>
    <row r="236" spans="1:11" s="3" customFormat="1" ht="15">
      <c r="A236" s="3">
        <v>2026</v>
      </c>
      <c r="B236" s="4">
        <v>46023</v>
      </c>
      <c r="C236" s="4">
        <v>46203</v>
      </c>
      <c r="D236" s="5" t="s">
        <v>302</v>
      </c>
      <c r="E236" s="4">
        <f t="shared" si="10"/>
        <v>41131</v>
      </c>
      <c r="G236" s="3" t="s">
        <v>39</v>
      </c>
      <c r="H236" s="3" t="s">
        <v>319</v>
      </c>
      <c r="I236" s="12">
        <v>2800</v>
      </c>
      <c r="J236" s="3" t="s">
        <v>41</v>
      </c>
      <c r="K236" s="4">
        <v>46118</v>
      </c>
    </row>
    <row r="237" spans="1:11" s="3" customFormat="1" ht="15">
      <c r="A237" s="3">
        <v>2026</v>
      </c>
      <c r="B237" s="4">
        <v>46023</v>
      </c>
      <c r="C237" s="4">
        <v>46203</v>
      </c>
      <c r="D237" s="5" t="s">
        <v>302</v>
      </c>
      <c r="E237" s="4">
        <f t="shared" si="10"/>
        <v>41131</v>
      </c>
      <c r="G237" s="3" t="s">
        <v>39</v>
      </c>
      <c r="H237" s="3" t="s">
        <v>320</v>
      </c>
      <c r="I237" s="12">
        <v>2800</v>
      </c>
      <c r="J237" s="3" t="s">
        <v>41</v>
      </c>
      <c r="K237" s="4">
        <v>46118</v>
      </c>
    </row>
    <row r="238" spans="1:11" s="3" customFormat="1" ht="15">
      <c r="A238" s="3">
        <v>2026</v>
      </c>
      <c r="B238" s="4">
        <v>46023</v>
      </c>
      <c r="C238" s="4">
        <v>46203</v>
      </c>
      <c r="D238" s="5" t="s">
        <v>302</v>
      </c>
      <c r="E238" s="4">
        <f t="shared" si="10"/>
        <v>41131</v>
      </c>
      <c r="G238" s="3" t="s">
        <v>39</v>
      </c>
      <c r="H238" s="3" t="s">
        <v>321</v>
      </c>
      <c r="I238" s="12">
        <v>2800</v>
      </c>
      <c r="J238" s="3" t="s">
        <v>41</v>
      </c>
      <c r="K238" s="4">
        <v>46118</v>
      </c>
    </row>
    <row r="239" spans="1:11" s="3" customFormat="1" ht="15">
      <c r="A239" s="3">
        <v>2026</v>
      </c>
      <c r="B239" s="4">
        <v>46023</v>
      </c>
      <c r="C239" s="4">
        <v>46203</v>
      </c>
      <c r="D239" s="5" t="s">
        <v>302</v>
      </c>
      <c r="E239" s="4">
        <f t="shared" si="10"/>
        <v>41131</v>
      </c>
      <c r="G239" s="3" t="s">
        <v>39</v>
      </c>
      <c r="H239" s="3" t="s">
        <v>322</v>
      </c>
      <c r="I239" s="12">
        <v>2800</v>
      </c>
      <c r="J239" s="3" t="s">
        <v>41</v>
      </c>
      <c r="K239" s="4">
        <v>46118</v>
      </c>
    </row>
    <row r="240" spans="1:11" s="3" customFormat="1" ht="15">
      <c r="A240" s="3">
        <v>2026</v>
      </c>
      <c r="B240" s="4">
        <v>46023</v>
      </c>
      <c r="C240" s="4">
        <v>46203</v>
      </c>
      <c r="D240" s="5" t="s">
        <v>1171</v>
      </c>
      <c r="E240" s="4">
        <f t="shared" si="10"/>
        <v>41136</v>
      </c>
      <c r="G240" s="3" t="s">
        <v>39</v>
      </c>
      <c r="H240" s="3" t="s">
        <v>323</v>
      </c>
      <c r="I240" s="12">
        <v>1100</v>
      </c>
      <c r="J240" s="3" t="s">
        <v>41</v>
      </c>
      <c r="K240" s="4">
        <v>46118</v>
      </c>
    </row>
    <row r="241" spans="1:11" s="3" customFormat="1" ht="15">
      <c r="A241" s="3">
        <v>2026</v>
      </c>
      <c r="B241" s="4">
        <v>46023</v>
      </c>
      <c r="C241" s="4">
        <v>46203</v>
      </c>
      <c r="D241" s="5" t="s">
        <v>1171</v>
      </c>
      <c r="E241" s="4">
        <f t="shared" si="10"/>
        <v>41136</v>
      </c>
      <c r="G241" s="3" t="s">
        <v>39</v>
      </c>
      <c r="H241" s="3" t="s">
        <v>324</v>
      </c>
      <c r="I241" s="12">
        <v>1100</v>
      </c>
      <c r="J241" s="3" t="s">
        <v>41</v>
      </c>
      <c r="K241" s="4">
        <v>46118</v>
      </c>
    </row>
    <row r="242" spans="1:11" s="3" customFormat="1" ht="15">
      <c r="A242" s="3">
        <v>2026</v>
      </c>
      <c r="B242" s="4">
        <v>46023</v>
      </c>
      <c r="C242" s="4">
        <v>46203</v>
      </c>
      <c r="D242" s="5" t="s">
        <v>1171</v>
      </c>
      <c r="E242" s="4">
        <f t="shared" si="10"/>
        <v>41136</v>
      </c>
      <c r="G242" s="3" t="s">
        <v>39</v>
      </c>
      <c r="H242" s="3" t="s">
        <v>325</v>
      </c>
      <c r="I242" s="12">
        <v>1100</v>
      </c>
      <c r="J242" s="3" t="s">
        <v>41</v>
      </c>
      <c r="K242" s="4">
        <v>46118</v>
      </c>
    </row>
    <row r="243" spans="1:11" s="3" customFormat="1" ht="15">
      <c r="A243" s="3">
        <v>2026</v>
      </c>
      <c r="B243" s="4">
        <v>46023</v>
      </c>
      <c r="C243" s="4">
        <v>46203</v>
      </c>
      <c r="D243" s="5" t="s">
        <v>326</v>
      </c>
      <c r="E243" s="4">
        <f t="shared" si="10"/>
        <v>41144</v>
      </c>
      <c r="G243" s="3" t="s">
        <v>39</v>
      </c>
      <c r="H243" s="3" t="s">
        <v>327</v>
      </c>
      <c r="I243" s="12">
        <v>5800</v>
      </c>
      <c r="J243" s="3" t="s">
        <v>41</v>
      </c>
      <c r="K243" s="4">
        <v>46118</v>
      </c>
    </row>
    <row r="244" spans="1:11" s="3" customFormat="1" ht="15">
      <c r="A244" s="3">
        <v>2026</v>
      </c>
      <c r="B244" s="4">
        <v>46023</v>
      </c>
      <c r="C244" s="4">
        <v>46203</v>
      </c>
      <c r="D244" s="5" t="s">
        <v>326</v>
      </c>
      <c r="E244" s="4">
        <f t="shared" si="10"/>
        <v>41144</v>
      </c>
      <c r="G244" s="3" t="s">
        <v>39</v>
      </c>
      <c r="H244" s="3" t="s">
        <v>328</v>
      </c>
      <c r="I244" s="12">
        <v>5800</v>
      </c>
      <c r="J244" s="3" t="s">
        <v>41</v>
      </c>
      <c r="K244" s="4">
        <v>46118</v>
      </c>
    </row>
    <row r="245" spans="1:11" s="3" customFormat="1" ht="15">
      <c r="A245" s="3">
        <v>2026</v>
      </c>
      <c r="B245" s="4">
        <v>46023</v>
      </c>
      <c r="C245" s="4">
        <v>46203</v>
      </c>
      <c r="D245" s="5" t="s">
        <v>326</v>
      </c>
      <c r="E245" s="4">
        <f t="shared" si="10"/>
        <v>41144</v>
      </c>
      <c r="G245" s="3" t="s">
        <v>39</v>
      </c>
      <c r="H245" s="3" t="s">
        <v>329</v>
      </c>
      <c r="I245" s="12">
        <v>5800</v>
      </c>
      <c r="J245" s="3" t="s">
        <v>41</v>
      </c>
      <c r="K245" s="4">
        <v>46118</v>
      </c>
    </row>
    <row r="246" spans="1:11" s="3" customFormat="1" ht="15">
      <c r="A246" s="3">
        <v>2026</v>
      </c>
      <c r="B246" s="4">
        <v>46023</v>
      </c>
      <c r="C246" s="4">
        <v>46203</v>
      </c>
      <c r="D246" s="5" t="s">
        <v>330</v>
      </c>
      <c r="E246" s="4">
        <f t="shared" si="10"/>
        <v>41149</v>
      </c>
      <c r="G246" s="3" t="s">
        <v>39</v>
      </c>
      <c r="H246" s="3" t="s">
        <v>331</v>
      </c>
      <c r="I246" s="12">
        <f>969.15652*0.15+969.15652</f>
        <v>1114.529998</v>
      </c>
      <c r="J246" s="3" t="s">
        <v>41</v>
      </c>
      <c r="K246" s="4">
        <v>46118</v>
      </c>
    </row>
    <row r="247" spans="1:11" s="3" customFormat="1" ht="15">
      <c r="A247" s="3">
        <v>2026</v>
      </c>
      <c r="B247" s="4">
        <v>46023</v>
      </c>
      <c r="C247" s="4">
        <v>46203</v>
      </c>
      <c r="D247" s="5" t="s">
        <v>607</v>
      </c>
      <c r="E247" s="4">
        <f t="shared" si="10"/>
        <v>42247</v>
      </c>
      <c r="G247" s="3" t="s">
        <v>39</v>
      </c>
      <c r="H247" s="3" t="s">
        <v>332</v>
      </c>
      <c r="I247" s="12">
        <v>572.70000000000005</v>
      </c>
      <c r="J247" s="3" t="s">
        <v>41</v>
      </c>
      <c r="K247" s="4">
        <v>46118</v>
      </c>
    </row>
    <row r="248" spans="1:11" s="3" customFormat="1" ht="15">
      <c r="A248" s="3">
        <v>2026</v>
      </c>
      <c r="B248" s="4">
        <v>46023</v>
      </c>
      <c r="C248" s="4">
        <v>46203</v>
      </c>
      <c r="D248" s="5" t="s">
        <v>1172</v>
      </c>
      <c r="E248" s="4">
        <f t="shared" si="10"/>
        <v>39153</v>
      </c>
      <c r="G248" s="3" t="s">
        <v>39</v>
      </c>
      <c r="H248" s="3" t="s">
        <v>333</v>
      </c>
      <c r="I248" s="12">
        <v>1022</v>
      </c>
      <c r="J248" s="3" t="s">
        <v>41</v>
      </c>
      <c r="K248" s="4">
        <v>46118</v>
      </c>
    </row>
    <row r="249" spans="1:11" s="3" customFormat="1" ht="15">
      <c r="A249" s="3">
        <v>2026</v>
      </c>
      <c r="B249" s="4">
        <v>46023</v>
      </c>
      <c r="C249" s="4">
        <v>46203</v>
      </c>
      <c r="D249" s="5" t="s">
        <v>334</v>
      </c>
      <c r="E249" s="4">
        <f t="shared" si="10"/>
        <v>41149</v>
      </c>
      <c r="G249" s="3" t="s">
        <v>39</v>
      </c>
      <c r="H249" s="3" t="s">
        <v>335</v>
      </c>
      <c r="I249" s="12">
        <v>1629</v>
      </c>
      <c r="J249" s="3" t="s">
        <v>41</v>
      </c>
      <c r="K249" s="4">
        <v>46118</v>
      </c>
    </row>
    <row r="250" spans="1:11" s="3" customFormat="1" ht="15">
      <c r="A250" s="3">
        <v>2026</v>
      </c>
      <c r="B250" s="4">
        <v>46023</v>
      </c>
      <c r="C250" s="4">
        <v>46203</v>
      </c>
      <c r="D250" s="5" t="s">
        <v>334</v>
      </c>
      <c r="E250" s="4">
        <f t="shared" si="10"/>
        <v>41149</v>
      </c>
      <c r="G250" s="3" t="s">
        <v>39</v>
      </c>
      <c r="H250" s="3" t="s">
        <v>336</v>
      </c>
      <c r="I250" s="12">
        <v>1629</v>
      </c>
      <c r="J250" s="3" t="s">
        <v>41</v>
      </c>
      <c r="K250" s="4">
        <v>46118</v>
      </c>
    </row>
    <row r="251" spans="1:11" s="3" customFormat="1" ht="15">
      <c r="A251" s="3">
        <v>2026</v>
      </c>
      <c r="B251" s="4">
        <v>46023</v>
      </c>
      <c r="C251" s="4">
        <v>46203</v>
      </c>
      <c r="D251" s="5" t="s">
        <v>334</v>
      </c>
      <c r="E251" s="4">
        <f t="shared" si="10"/>
        <v>41149</v>
      </c>
      <c r="G251" s="3" t="s">
        <v>39</v>
      </c>
      <c r="H251" s="3" t="s">
        <v>337</v>
      </c>
      <c r="I251" s="12">
        <v>1629</v>
      </c>
      <c r="J251" s="3" t="s">
        <v>41</v>
      </c>
      <c r="K251" s="4">
        <v>46118</v>
      </c>
    </row>
    <row r="252" spans="1:11" s="3" customFormat="1" ht="15">
      <c r="A252" s="3">
        <v>2026</v>
      </c>
      <c r="B252" s="4">
        <v>46023</v>
      </c>
      <c r="C252" s="4">
        <v>46203</v>
      </c>
      <c r="D252" s="5" t="s">
        <v>334</v>
      </c>
      <c r="E252" s="4">
        <f t="shared" si="10"/>
        <v>41149</v>
      </c>
      <c r="G252" s="3" t="s">
        <v>39</v>
      </c>
      <c r="H252" s="3" t="s">
        <v>338</v>
      </c>
      <c r="I252" s="12">
        <v>1629</v>
      </c>
      <c r="J252" s="3" t="s">
        <v>41</v>
      </c>
      <c r="K252" s="4">
        <v>46118</v>
      </c>
    </row>
    <row r="253" spans="1:11" s="3" customFormat="1" ht="15">
      <c r="A253" s="3">
        <v>2026</v>
      </c>
      <c r="B253" s="4">
        <v>46023</v>
      </c>
      <c r="C253" s="4">
        <v>46203</v>
      </c>
      <c r="D253" s="5" t="s">
        <v>334</v>
      </c>
      <c r="E253" s="4">
        <f t="shared" si="10"/>
        <v>41149</v>
      </c>
      <c r="G253" s="3" t="s">
        <v>39</v>
      </c>
      <c r="H253" s="3" t="s">
        <v>339</v>
      </c>
      <c r="I253" s="12">
        <v>1629</v>
      </c>
      <c r="J253" s="3" t="s">
        <v>41</v>
      </c>
      <c r="K253" s="4">
        <v>46118</v>
      </c>
    </row>
    <row r="254" spans="1:11" s="3" customFormat="1" ht="15">
      <c r="A254" s="3">
        <v>2026</v>
      </c>
      <c r="B254" s="4">
        <v>46023</v>
      </c>
      <c r="C254" s="4">
        <v>46203</v>
      </c>
      <c r="D254" s="5" t="s">
        <v>340</v>
      </c>
      <c r="E254" s="4">
        <f t="shared" si="10"/>
        <v>41149</v>
      </c>
      <c r="G254" s="3" t="s">
        <v>39</v>
      </c>
      <c r="H254" s="3" t="s">
        <v>341</v>
      </c>
      <c r="I254" s="12">
        <f>1057.4*0.16+1057.4</f>
        <v>1226.5840000000001</v>
      </c>
      <c r="J254" s="3" t="s">
        <v>41</v>
      </c>
      <c r="K254" s="4">
        <v>46118</v>
      </c>
    </row>
    <row r="255" spans="1:11" s="3" customFormat="1" ht="15">
      <c r="A255" s="3">
        <v>2026</v>
      </c>
      <c r="B255" s="4">
        <v>46023</v>
      </c>
      <c r="C255" s="4">
        <v>46203</v>
      </c>
      <c r="D255" s="5" t="s">
        <v>607</v>
      </c>
      <c r="E255" s="4">
        <f t="shared" si="10"/>
        <v>42247</v>
      </c>
      <c r="G255" s="3" t="s">
        <v>39</v>
      </c>
      <c r="H255" s="3" t="s">
        <v>342</v>
      </c>
      <c r="I255" s="12">
        <v>746</v>
      </c>
      <c r="J255" s="3" t="s">
        <v>41</v>
      </c>
      <c r="K255" s="4">
        <v>46118</v>
      </c>
    </row>
    <row r="256" spans="1:11" s="3" customFormat="1" ht="15">
      <c r="A256" s="3">
        <v>2026</v>
      </c>
      <c r="B256" s="4">
        <v>46023</v>
      </c>
      <c r="C256" s="4">
        <v>46203</v>
      </c>
      <c r="D256" s="5" t="s">
        <v>343</v>
      </c>
      <c r="E256" s="4">
        <f t="shared" si="10"/>
        <v>41149</v>
      </c>
      <c r="G256" s="3" t="s">
        <v>39</v>
      </c>
      <c r="H256" s="3" t="s">
        <v>344</v>
      </c>
      <c r="I256" s="12">
        <v>388</v>
      </c>
      <c r="J256" s="3" t="s">
        <v>41</v>
      </c>
      <c r="K256" s="4">
        <v>46118</v>
      </c>
    </row>
    <row r="257" spans="1:11" s="3" customFormat="1" ht="15">
      <c r="A257" s="3">
        <v>2026</v>
      </c>
      <c r="B257" s="4">
        <v>46023</v>
      </c>
      <c r="C257" s="4">
        <v>46203</v>
      </c>
      <c r="D257" s="5" t="s">
        <v>345</v>
      </c>
      <c r="E257" s="4">
        <f t="shared" si="10"/>
        <v>41149</v>
      </c>
      <c r="G257" s="3" t="s">
        <v>39</v>
      </c>
      <c r="H257" s="3" t="s">
        <v>346</v>
      </c>
      <c r="I257" s="12">
        <v>4582</v>
      </c>
      <c r="J257" s="3" t="s">
        <v>41</v>
      </c>
      <c r="K257" s="4">
        <v>46118</v>
      </c>
    </row>
    <row r="258" spans="1:11" s="3" customFormat="1" ht="15">
      <c r="A258" s="3">
        <v>2026</v>
      </c>
      <c r="B258" s="4">
        <v>46023</v>
      </c>
      <c r="C258" s="4">
        <v>46203</v>
      </c>
      <c r="D258" s="5" t="s">
        <v>345</v>
      </c>
      <c r="E258" s="4">
        <f t="shared" si="10"/>
        <v>41149</v>
      </c>
      <c r="G258" s="3" t="s">
        <v>39</v>
      </c>
      <c r="H258" s="3" t="s">
        <v>347</v>
      </c>
      <c r="I258" s="12">
        <v>2030</v>
      </c>
      <c r="J258" s="3" t="s">
        <v>41</v>
      </c>
      <c r="K258" s="4">
        <v>46118</v>
      </c>
    </row>
    <row r="259" spans="1:11" s="3" customFormat="1" ht="15">
      <c r="A259" s="3">
        <v>2026</v>
      </c>
      <c r="B259" s="4">
        <v>46023</v>
      </c>
      <c r="C259" s="4">
        <v>46203</v>
      </c>
      <c r="D259" s="5" t="s">
        <v>348</v>
      </c>
      <c r="E259" s="4">
        <f t="shared" si="10"/>
        <v>41152</v>
      </c>
      <c r="G259" s="3" t="s">
        <v>39</v>
      </c>
      <c r="H259" s="3" t="s">
        <v>349</v>
      </c>
      <c r="I259" s="12">
        <v>5113.99</v>
      </c>
      <c r="J259" s="3" t="s">
        <v>41</v>
      </c>
      <c r="K259" s="4">
        <v>46118</v>
      </c>
    </row>
    <row r="260" spans="1:11" s="3" customFormat="1" ht="15">
      <c r="A260" s="3">
        <v>2026</v>
      </c>
      <c r="B260" s="4">
        <v>46023</v>
      </c>
      <c r="C260" s="4">
        <v>46203</v>
      </c>
      <c r="D260" s="5" t="s">
        <v>350</v>
      </c>
      <c r="E260" s="4">
        <f t="shared" si="10"/>
        <v>41152</v>
      </c>
      <c r="G260" s="3" t="s">
        <v>39</v>
      </c>
      <c r="H260" s="3" t="s">
        <v>351</v>
      </c>
      <c r="I260" s="12">
        <v>3445.2</v>
      </c>
      <c r="J260" s="3" t="s">
        <v>41</v>
      </c>
      <c r="K260" s="4">
        <v>46118</v>
      </c>
    </row>
    <row r="261" spans="1:11" s="3" customFormat="1" ht="15">
      <c r="A261" s="3">
        <v>2026</v>
      </c>
      <c r="B261" s="4">
        <v>46023</v>
      </c>
      <c r="C261" s="4">
        <v>46203</v>
      </c>
      <c r="D261" s="5" t="s">
        <v>352</v>
      </c>
      <c r="E261" s="4">
        <f t="shared" si="10"/>
        <v>41152</v>
      </c>
      <c r="G261" s="3" t="s">
        <v>39</v>
      </c>
      <c r="H261" s="3" t="s">
        <v>353</v>
      </c>
      <c r="I261" s="12">
        <v>1214</v>
      </c>
      <c r="J261" s="3" t="s">
        <v>41</v>
      </c>
      <c r="K261" s="4">
        <v>46118</v>
      </c>
    </row>
    <row r="262" spans="1:11" s="3" customFormat="1" ht="15">
      <c r="A262" s="3">
        <v>2026</v>
      </c>
      <c r="B262" s="4">
        <v>46023</v>
      </c>
      <c r="C262" s="4">
        <v>46203</v>
      </c>
      <c r="D262" s="5" t="s">
        <v>354</v>
      </c>
      <c r="E262" s="4">
        <f t="shared" si="10"/>
        <v>41156</v>
      </c>
      <c r="G262" s="3" t="s">
        <v>39</v>
      </c>
      <c r="H262" s="3" t="s">
        <v>355</v>
      </c>
      <c r="I262" s="12">
        <v>9278.14</v>
      </c>
      <c r="J262" s="3" t="s">
        <v>41</v>
      </c>
      <c r="K262" s="4">
        <v>46118</v>
      </c>
    </row>
    <row r="263" spans="1:11" s="3" customFormat="1" ht="15">
      <c r="A263" s="3">
        <v>2026</v>
      </c>
      <c r="B263" s="4">
        <v>46023</v>
      </c>
      <c r="C263" s="4">
        <v>46203</v>
      </c>
      <c r="D263" s="5" t="s">
        <v>356</v>
      </c>
      <c r="E263" s="4">
        <f t="shared" si="10"/>
        <v>41156</v>
      </c>
      <c r="G263" s="3" t="s">
        <v>39</v>
      </c>
      <c r="H263" s="3" t="s">
        <v>357</v>
      </c>
      <c r="I263" s="12">
        <v>639.20000000000005</v>
      </c>
      <c r="J263" s="3" t="s">
        <v>41</v>
      </c>
      <c r="K263" s="4">
        <v>46118</v>
      </c>
    </row>
    <row r="264" spans="1:11" s="3" customFormat="1" ht="15">
      <c r="A264" s="3">
        <v>2026</v>
      </c>
      <c r="B264" s="4">
        <v>46023</v>
      </c>
      <c r="C264" s="4">
        <v>46203</v>
      </c>
      <c r="D264" s="5" t="s">
        <v>358</v>
      </c>
      <c r="E264" s="4">
        <f t="shared" si="10"/>
        <v>41158</v>
      </c>
      <c r="G264" s="3" t="s">
        <v>39</v>
      </c>
      <c r="H264" s="3" t="s">
        <v>359</v>
      </c>
      <c r="I264" s="12">
        <v>2499</v>
      </c>
      <c r="J264" s="3" t="s">
        <v>41</v>
      </c>
      <c r="K264" s="4">
        <v>46118</v>
      </c>
    </row>
    <row r="265" spans="1:11" s="3" customFormat="1" ht="15">
      <c r="A265" s="3">
        <v>2026</v>
      </c>
      <c r="B265" s="4">
        <v>46023</v>
      </c>
      <c r="C265" s="4">
        <v>46203</v>
      </c>
      <c r="D265" s="5" t="s">
        <v>360</v>
      </c>
      <c r="E265" s="4">
        <f t="shared" si="10"/>
        <v>41206</v>
      </c>
      <c r="G265" s="3" t="s">
        <v>39</v>
      </c>
      <c r="H265" s="3" t="s">
        <v>361</v>
      </c>
      <c r="I265" s="12">
        <v>439</v>
      </c>
      <c r="J265" s="3" t="s">
        <v>41</v>
      </c>
      <c r="K265" s="4">
        <v>46118</v>
      </c>
    </row>
    <row r="266" spans="1:11" s="3" customFormat="1" ht="15">
      <c r="A266" s="3">
        <v>2026</v>
      </c>
      <c r="B266" s="4">
        <v>46023</v>
      </c>
      <c r="C266" s="4">
        <v>46203</v>
      </c>
      <c r="D266" s="5" t="s">
        <v>362</v>
      </c>
      <c r="E266" s="4">
        <f t="shared" si="10"/>
        <v>41253</v>
      </c>
      <c r="G266" s="3" t="s">
        <v>39</v>
      </c>
      <c r="H266" s="3" t="s">
        <v>363</v>
      </c>
      <c r="I266" s="12">
        <v>2797.05</v>
      </c>
      <c r="J266" s="3" t="s">
        <v>41</v>
      </c>
      <c r="K266" s="4">
        <v>46118</v>
      </c>
    </row>
    <row r="267" spans="1:11" s="3" customFormat="1" ht="15">
      <c r="A267" s="3">
        <v>2026</v>
      </c>
      <c r="B267" s="4">
        <v>46023</v>
      </c>
      <c r="C267" s="4">
        <v>46203</v>
      </c>
      <c r="D267" s="5" t="s">
        <v>362</v>
      </c>
      <c r="E267" s="4">
        <f t="shared" si="10"/>
        <v>41253</v>
      </c>
      <c r="G267" s="3" t="s">
        <v>39</v>
      </c>
      <c r="H267" s="3" t="s">
        <v>364</v>
      </c>
      <c r="I267" s="12">
        <v>2797.05</v>
      </c>
      <c r="J267" s="3" t="s">
        <v>41</v>
      </c>
      <c r="K267" s="4">
        <v>46118</v>
      </c>
    </row>
    <row r="268" spans="1:11" s="3" customFormat="1" ht="15">
      <c r="A268" s="3">
        <v>2026</v>
      </c>
      <c r="B268" s="4">
        <v>46023</v>
      </c>
      <c r="C268" s="4">
        <v>46203</v>
      </c>
      <c r="D268" s="5" t="s">
        <v>362</v>
      </c>
      <c r="E268" s="4">
        <f t="shared" si="10"/>
        <v>41253</v>
      </c>
      <c r="G268" s="3" t="s">
        <v>39</v>
      </c>
      <c r="H268" s="3" t="s">
        <v>365</v>
      </c>
      <c r="I268" s="12">
        <v>2797.05</v>
      </c>
      <c r="J268" s="3" t="s">
        <v>41</v>
      </c>
      <c r="K268" s="4">
        <v>46118</v>
      </c>
    </row>
    <row r="269" spans="1:11" s="3" customFormat="1" ht="15">
      <c r="A269" s="3">
        <v>2026</v>
      </c>
      <c r="B269" s="4">
        <v>46023</v>
      </c>
      <c r="C269" s="4">
        <v>46203</v>
      </c>
      <c r="D269" s="5" t="s">
        <v>362</v>
      </c>
      <c r="E269" s="4">
        <f t="shared" si="10"/>
        <v>41253</v>
      </c>
      <c r="G269" s="3" t="s">
        <v>39</v>
      </c>
      <c r="H269" s="3" t="s">
        <v>366</v>
      </c>
      <c r="I269" s="12">
        <v>2797.05</v>
      </c>
      <c r="J269" s="3" t="s">
        <v>41</v>
      </c>
      <c r="K269" s="4">
        <v>46118</v>
      </c>
    </row>
    <row r="270" spans="1:11" s="3" customFormat="1" ht="15">
      <c r="A270" s="3">
        <v>2026</v>
      </c>
      <c r="B270" s="4">
        <v>46023</v>
      </c>
      <c r="C270" s="4">
        <v>46203</v>
      </c>
      <c r="D270" s="5" t="s">
        <v>362</v>
      </c>
      <c r="E270" s="4">
        <f t="shared" si="10"/>
        <v>41253</v>
      </c>
      <c r="G270" s="3" t="s">
        <v>39</v>
      </c>
      <c r="H270" s="3" t="s">
        <v>367</v>
      </c>
      <c r="I270" s="12">
        <v>2797.05</v>
      </c>
      <c r="J270" s="3" t="s">
        <v>41</v>
      </c>
      <c r="K270" s="4">
        <v>46118</v>
      </c>
    </row>
    <row r="271" spans="1:11" s="3" customFormat="1" ht="15">
      <c r="A271" s="3">
        <v>2026</v>
      </c>
      <c r="B271" s="4">
        <v>46023</v>
      </c>
      <c r="C271" s="4">
        <v>46203</v>
      </c>
      <c r="D271" s="5" t="s">
        <v>362</v>
      </c>
      <c r="E271" s="4">
        <f t="shared" si="10"/>
        <v>41253</v>
      </c>
      <c r="G271" s="3" t="s">
        <v>39</v>
      </c>
      <c r="H271" s="3" t="s">
        <v>368</v>
      </c>
      <c r="I271" s="12">
        <v>2797.05</v>
      </c>
      <c r="J271" s="3" t="s">
        <v>41</v>
      </c>
      <c r="K271" s="4">
        <v>46118</v>
      </c>
    </row>
    <row r="272" spans="1:11" s="3" customFormat="1" ht="15">
      <c r="A272" s="3">
        <v>2026</v>
      </c>
      <c r="B272" s="4">
        <v>46023</v>
      </c>
      <c r="C272" s="4">
        <v>46203</v>
      </c>
      <c r="D272" s="5" t="s">
        <v>362</v>
      </c>
      <c r="E272" s="4">
        <f t="shared" si="10"/>
        <v>41253</v>
      </c>
      <c r="G272" s="3" t="s">
        <v>39</v>
      </c>
      <c r="H272" s="3" t="s">
        <v>369</v>
      </c>
      <c r="I272" s="12">
        <v>2797.05</v>
      </c>
      <c r="J272" s="3" t="s">
        <v>41</v>
      </c>
      <c r="K272" s="4">
        <v>46118</v>
      </c>
    </row>
    <row r="273" spans="1:11" s="3" customFormat="1" ht="15">
      <c r="A273" s="3">
        <v>2026</v>
      </c>
      <c r="B273" s="4">
        <v>46023</v>
      </c>
      <c r="C273" s="4">
        <v>46203</v>
      </c>
      <c r="D273" s="5" t="s">
        <v>362</v>
      </c>
      <c r="E273" s="4">
        <f t="shared" si="10"/>
        <v>41253</v>
      </c>
      <c r="G273" s="3" t="s">
        <v>39</v>
      </c>
      <c r="H273" s="3" t="s">
        <v>370</v>
      </c>
      <c r="I273" s="12">
        <v>2797.05</v>
      </c>
      <c r="J273" s="3" t="s">
        <v>41</v>
      </c>
      <c r="K273" s="4">
        <v>46118</v>
      </c>
    </row>
    <row r="274" spans="1:11" s="3" customFormat="1" ht="15">
      <c r="A274" s="3">
        <v>2026</v>
      </c>
      <c r="B274" s="4">
        <v>46023</v>
      </c>
      <c r="C274" s="4">
        <v>46203</v>
      </c>
      <c r="D274" s="5" t="s">
        <v>371</v>
      </c>
      <c r="E274" s="4">
        <f t="shared" si="10"/>
        <v>41298</v>
      </c>
      <c r="G274" s="3" t="s">
        <v>39</v>
      </c>
      <c r="H274" s="3" t="s">
        <v>372</v>
      </c>
      <c r="I274" s="12">
        <v>400.2</v>
      </c>
      <c r="J274" s="3" t="s">
        <v>41</v>
      </c>
      <c r="K274" s="4">
        <v>46118</v>
      </c>
    </row>
    <row r="275" spans="1:11" s="3" customFormat="1" ht="15">
      <c r="A275" s="3">
        <v>2026</v>
      </c>
      <c r="B275" s="4">
        <v>46023</v>
      </c>
      <c r="C275" s="4">
        <v>46203</v>
      </c>
      <c r="D275" s="5" t="s">
        <v>371</v>
      </c>
      <c r="E275" s="4">
        <f t="shared" si="10"/>
        <v>41298</v>
      </c>
      <c r="G275" s="3" t="s">
        <v>39</v>
      </c>
      <c r="H275" s="3" t="s">
        <v>373</v>
      </c>
      <c r="I275" s="12">
        <v>400.2</v>
      </c>
      <c r="J275" s="3" t="s">
        <v>41</v>
      </c>
      <c r="K275" s="4">
        <v>46118</v>
      </c>
    </row>
    <row r="276" spans="1:11" s="3" customFormat="1" ht="15">
      <c r="A276" s="3">
        <v>2026</v>
      </c>
      <c r="B276" s="4">
        <v>46023</v>
      </c>
      <c r="C276" s="4">
        <v>46203</v>
      </c>
      <c r="D276" s="5" t="s">
        <v>371</v>
      </c>
      <c r="E276" s="4">
        <f t="shared" si="10"/>
        <v>41298</v>
      </c>
      <c r="G276" s="3" t="s">
        <v>39</v>
      </c>
      <c r="H276" s="3" t="s">
        <v>374</v>
      </c>
      <c r="I276" s="12">
        <v>400.2</v>
      </c>
      <c r="J276" s="3" t="s">
        <v>41</v>
      </c>
      <c r="K276" s="4">
        <v>46118</v>
      </c>
    </row>
    <row r="277" spans="1:11" s="3" customFormat="1" ht="15">
      <c r="A277" s="3">
        <v>2026</v>
      </c>
      <c r="B277" s="4">
        <v>46023</v>
      </c>
      <c r="C277" s="4">
        <v>46203</v>
      </c>
      <c r="D277" s="5" t="s">
        <v>375</v>
      </c>
      <c r="E277" s="4">
        <f t="shared" si="10"/>
        <v>41353</v>
      </c>
      <c r="G277" s="3" t="s">
        <v>39</v>
      </c>
      <c r="H277" s="3" t="s">
        <v>376</v>
      </c>
      <c r="I277" s="12">
        <v>1624</v>
      </c>
      <c r="J277" s="3" t="s">
        <v>41</v>
      </c>
      <c r="K277" s="4">
        <v>46118</v>
      </c>
    </row>
    <row r="278" spans="1:11" s="3" customFormat="1" ht="15">
      <c r="A278" s="3">
        <v>2026</v>
      </c>
      <c r="B278" s="4">
        <v>46023</v>
      </c>
      <c r="C278" s="4">
        <v>46203</v>
      </c>
      <c r="D278" s="5" t="s">
        <v>375</v>
      </c>
      <c r="E278" s="4">
        <f t="shared" si="10"/>
        <v>41353</v>
      </c>
      <c r="G278" s="3" t="s">
        <v>39</v>
      </c>
      <c r="H278" s="3" t="s">
        <v>377</v>
      </c>
      <c r="I278" s="12">
        <v>1624</v>
      </c>
      <c r="J278" s="3" t="s">
        <v>41</v>
      </c>
      <c r="K278" s="4">
        <v>46118</v>
      </c>
    </row>
    <row r="279" spans="1:11" s="3" customFormat="1" ht="15">
      <c r="A279" s="3">
        <v>2026</v>
      </c>
      <c r="B279" s="4">
        <v>46023</v>
      </c>
      <c r="C279" s="4">
        <v>46203</v>
      </c>
      <c r="D279" s="5" t="s">
        <v>375</v>
      </c>
      <c r="E279" s="4">
        <f t="shared" si="10"/>
        <v>41353</v>
      </c>
      <c r="G279" s="3" t="s">
        <v>39</v>
      </c>
      <c r="H279" s="3" t="s">
        <v>378</v>
      </c>
      <c r="I279" s="12">
        <v>1624</v>
      </c>
      <c r="J279" s="3" t="s">
        <v>41</v>
      </c>
      <c r="K279" s="4">
        <v>46118</v>
      </c>
    </row>
    <row r="280" spans="1:11" s="3" customFormat="1" ht="15">
      <c r="A280" s="3">
        <v>2026</v>
      </c>
      <c r="B280" s="4">
        <v>46023</v>
      </c>
      <c r="C280" s="4">
        <v>46203</v>
      </c>
      <c r="D280" s="5" t="s">
        <v>375</v>
      </c>
      <c r="E280" s="4">
        <f t="shared" si="10"/>
        <v>41353</v>
      </c>
      <c r="G280" s="3" t="s">
        <v>39</v>
      </c>
      <c r="H280" s="3" t="s">
        <v>379</v>
      </c>
      <c r="I280" s="12">
        <v>1624</v>
      </c>
      <c r="J280" s="3" t="s">
        <v>41</v>
      </c>
      <c r="K280" s="4">
        <v>46118</v>
      </c>
    </row>
    <row r="281" spans="1:11" s="3" customFormat="1" ht="15">
      <c r="A281" s="3">
        <v>2026</v>
      </c>
      <c r="B281" s="4">
        <v>46023</v>
      </c>
      <c r="C281" s="4">
        <v>46203</v>
      </c>
      <c r="D281" s="5" t="s">
        <v>375</v>
      </c>
      <c r="E281" s="4">
        <f t="shared" si="10"/>
        <v>41353</v>
      </c>
      <c r="G281" s="3" t="s">
        <v>39</v>
      </c>
      <c r="H281" s="3" t="s">
        <v>380</v>
      </c>
      <c r="I281" s="12">
        <v>1624</v>
      </c>
      <c r="J281" s="3" t="s">
        <v>41</v>
      </c>
      <c r="K281" s="4">
        <v>46118</v>
      </c>
    </row>
    <row r="282" spans="1:11" s="3" customFormat="1" ht="15">
      <c r="A282" s="3">
        <v>2026</v>
      </c>
      <c r="B282" s="4">
        <v>46023</v>
      </c>
      <c r="C282" s="4">
        <v>46203</v>
      </c>
      <c r="D282" s="5" t="s">
        <v>375</v>
      </c>
      <c r="E282" s="4">
        <f t="shared" si="10"/>
        <v>41353</v>
      </c>
      <c r="G282" s="3" t="s">
        <v>39</v>
      </c>
      <c r="H282" s="3" t="s">
        <v>381</v>
      </c>
      <c r="I282" s="12">
        <v>1624</v>
      </c>
      <c r="J282" s="3" t="s">
        <v>41</v>
      </c>
      <c r="K282" s="4">
        <v>46118</v>
      </c>
    </row>
    <row r="283" spans="1:11" s="3" customFormat="1" ht="15">
      <c r="A283" s="3">
        <v>2026</v>
      </c>
      <c r="B283" s="4">
        <v>46023</v>
      </c>
      <c r="C283" s="4">
        <v>46203</v>
      </c>
      <c r="D283" s="5" t="s">
        <v>375</v>
      </c>
      <c r="E283" s="4">
        <f t="shared" si="10"/>
        <v>41353</v>
      </c>
      <c r="G283" s="3" t="s">
        <v>39</v>
      </c>
      <c r="H283" s="3" t="s">
        <v>382</v>
      </c>
      <c r="I283" s="12">
        <v>1624</v>
      </c>
      <c r="J283" s="3" t="s">
        <v>41</v>
      </c>
      <c r="K283" s="4">
        <v>46118</v>
      </c>
    </row>
    <row r="284" spans="1:11" s="3" customFormat="1" ht="15">
      <c r="A284" s="3">
        <v>2026</v>
      </c>
      <c r="B284" s="4">
        <v>46023</v>
      </c>
      <c r="C284" s="4">
        <v>46203</v>
      </c>
      <c r="D284" s="5" t="s">
        <v>375</v>
      </c>
      <c r="E284" s="4">
        <f t="shared" si="10"/>
        <v>41353</v>
      </c>
      <c r="G284" s="3" t="s">
        <v>39</v>
      </c>
      <c r="H284" s="3" t="s">
        <v>383</v>
      </c>
      <c r="I284" s="12">
        <v>1624</v>
      </c>
      <c r="J284" s="3" t="s">
        <v>41</v>
      </c>
      <c r="K284" s="4">
        <v>46118</v>
      </c>
    </row>
    <row r="285" spans="1:11" s="3" customFormat="1" ht="15">
      <c r="A285" s="3">
        <v>2026</v>
      </c>
      <c r="B285" s="4">
        <v>46023</v>
      </c>
      <c r="C285" s="4">
        <v>46203</v>
      </c>
      <c r="D285" s="5" t="s">
        <v>384</v>
      </c>
      <c r="E285" s="4">
        <f t="shared" si="10"/>
        <v>41368</v>
      </c>
      <c r="G285" s="3" t="s">
        <v>39</v>
      </c>
      <c r="H285" s="3" t="s">
        <v>385</v>
      </c>
      <c r="I285" s="12">
        <v>7221</v>
      </c>
      <c r="J285" s="3" t="s">
        <v>41</v>
      </c>
      <c r="K285" s="4">
        <v>46118</v>
      </c>
    </row>
    <row r="286" spans="1:11" s="3" customFormat="1" ht="15">
      <c r="A286" s="3">
        <v>2026</v>
      </c>
      <c r="B286" s="4">
        <v>46023</v>
      </c>
      <c r="C286" s="4">
        <v>46203</v>
      </c>
      <c r="D286" s="5" t="s">
        <v>386</v>
      </c>
      <c r="E286" s="4">
        <f t="shared" si="10"/>
        <v>41410</v>
      </c>
      <c r="G286" s="3" t="s">
        <v>39</v>
      </c>
      <c r="H286" s="3" t="s">
        <v>387</v>
      </c>
      <c r="I286" s="12">
        <v>4530</v>
      </c>
      <c r="J286" s="3" t="s">
        <v>41</v>
      </c>
      <c r="K286" s="4">
        <v>46118</v>
      </c>
    </row>
    <row r="287" spans="1:11" s="3" customFormat="1" ht="15">
      <c r="A287" s="3">
        <v>2026</v>
      </c>
      <c r="B287" s="4">
        <v>46023</v>
      </c>
      <c r="C287" s="4">
        <v>46203</v>
      </c>
      <c r="D287" s="5" t="s">
        <v>388</v>
      </c>
      <c r="E287" s="4">
        <f t="shared" si="10"/>
        <v>41422</v>
      </c>
      <c r="G287" s="3" t="s">
        <v>39</v>
      </c>
      <c r="H287" s="3" t="s">
        <v>389</v>
      </c>
      <c r="I287" s="12">
        <v>4400</v>
      </c>
      <c r="J287" s="3" t="s">
        <v>41</v>
      </c>
      <c r="K287" s="4">
        <v>46118</v>
      </c>
    </row>
    <row r="288" spans="1:11" s="3" customFormat="1" ht="15">
      <c r="A288" s="3">
        <v>2026</v>
      </c>
      <c r="B288" s="4">
        <v>46023</v>
      </c>
      <c r="C288" s="4">
        <v>46203</v>
      </c>
      <c r="D288" s="5" t="s">
        <v>1173</v>
      </c>
      <c r="E288" s="4">
        <f t="shared" si="10"/>
        <v>42278</v>
      </c>
      <c r="G288" s="3" t="s">
        <v>39</v>
      </c>
      <c r="H288" s="3" t="s">
        <v>390</v>
      </c>
      <c r="I288" s="12">
        <v>700</v>
      </c>
      <c r="J288" s="3" t="s">
        <v>41</v>
      </c>
      <c r="K288" s="4">
        <v>46118</v>
      </c>
    </row>
    <row r="289" spans="1:11" s="3" customFormat="1" ht="15">
      <c r="A289" s="3">
        <v>2026</v>
      </c>
      <c r="B289" s="4">
        <v>46023</v>
      </c>
      <c r="C289" s="4">
        <v>46203</v>
      </c>
      <c r="D289" s="5" t="s">
        <v>391</v>
      </c>
      <c r="E289" s="4">
        <f t="shared" si="10"/>
        <v>41458</v>
      </c>
      <c r="G289" s="3" t="s">
        <v>39</v>
      </c>
      <c r="H289" s="3" t="s">
        <v>392</v>
      </c>
      <c r="I289" s="12">
        <v>2958</v>
      </c>
      <c r="J289" s="3" t="s">
        <v>41</v>
      </c>
      <c r="K289" s="4">
        <v>46118</v>
      </c>
    </row>
    <row r="290" spans="1:11" s="3" customFormat="1" ht="15">
      <c r="A290" s="3">
        <v>2026</v>
      </c>
      <c r="B290" s="4">
        <v>46023</v>
      </c>
      <c r="C290" s="4">
        <v>46203</v>
      </c>
      <c r="D290" s="5" t="s">
        <v>391</v>
      </c>
      <c r="E290" s="4">
        <f t="shared" si="10"/>
        <v>41458</v>
      </c>
      <c r="G290" s="3" t="s">
        <v>39</v>
      </c>
      <c r="H290" s="3" t="s">
        <v>393</v>
      </c>
      <c r="I290" s="12">
        <v>2958</v>
      </c>
      <c r="J290" s="3" t="s">
        <v>41</v>
      </c>
      <c r="K290" s="4">
        <v>46118</v>
      </c>
    </row>
    <row r="291" spans="1:11" s="3" customFormat="1" ht="15">
      <c r="A291" s="3">
        <v>2026</v>
      </c>
      <c r="B291" s="4">
        <v>46023</v>
      </c>
      <c r="C291" s="4">
        <v>46203</v>
      </c>
      <c r="D291" s="5" t="s">
        <v>391</v>
      </c>
      <c r="E291" s="4">
        <f t="shared" si="10"/>
        <v>41458</v>
      </c>
      <c r="G291" s="3" t="s">
        <v>39</v>
      </c>
      <c r="H291" s="3" t="s">
        <v>394</v>
      </c>
      <c r="I291" s="12">
        <v>2958</v>
      </c>
      <c r="J291" s="3" t="s">
        <v>41</v>
      </c>
      <c r="K291" s="4">
        <v>46118</v>
      </c>
    </row>
    <row r="292" spans="1:11" s="3" customFormat="1" ht="15">
      <c r="A292" s="3">
        <v>2026</v>
      </c>
      <c r="B292" s="4">
        <v>46023</v>
      </c>
      <c r="C292" s="4">
        <v>46203</v>
      </c>
      <c r="D292" s="5" t="s">
        <v>395</v>
      </c>
      <c r="E292" s="4">
        <f t="shared" si="10"/>
        <v>41459</v>
      </c>
      <c r="G292" s="3" t="s">
        <v>39</v>
      </c>
      <c r="H292" s="3" t="s">
        <v>396</v>
      </c>
      <c r="I292" s="12">
        <v>4700</v>
      </c>
      <c r="J292" s="3" t="s">
        <v>41</v>
      </c>
      <c r="K292" s="4">
        <v>46118</v>
      </c>
    </row>
    <row r="293" spans="1:11" s="3" customFormat="1" ht="15">
      <c r="A293" s="3">
        <v>2026</v>
      </c>
      <c r="B293" s="4">
        <v>46023</v>
      </c>
      <c r="C293" s="4">
        <v>46203</v>
      </c>
      <c r="D293" s="5" t="s">
        <v>397</v>
      </c>
      <c r="E293" s="4">
        <f t="shared" ref="E293:E329" si="11">VLOOKUP(D293,BD_B,2)</f>
        <v>41467</v>
      </c>
      <c r="G293" s="3" t="s">
        <v>39</v>
      </c>
      <c r="H293" s="3" t="s">
        <v>398</v>
      </c>
      <c r="I293" s="12">
        <v>1000</v>
      </c>
      <c r="J293" s="3" t="s">
        <v>41</v>
      </c>
      <c r="K293" s="4">
        <v>46118</v>
      </c>
    </row>
    <row r="294" spans="1:11" s="3" customFormat="1" ht="15">
      <c r="A294" s="3">
        <v>2026</v>
      </c>
      <c r="B294" s="4">
        <v>46023</v>
      </c>
      <c r="C294" s="4">
        <v>46203</v>
      </c>
      <c r="D294" s="5" t="s">
        <v>399</v>
      </c>
      <c r="E294" s="4">
        <f t="shared" si="11"/>
        <v>41467</v>
      </c>
      <c r="G294" s="3" t="s">
        <v>39</v>
      </c>
      <c r="H294" s="3" t="s">
        <v>400</v>
      </c>
      <c r="I294" s="12">
        <v>12000</v>
      </c>
      <c r="J294" s="3" t="s">
        <v>41</v>
      </c>
      <c r="K294" s="4">
        <v>46118</v>
      </c>
    </row>
    <row r="295" spans="1:11" s="3" customFormat="1" ht="15">
      <c r="A295" s="3">
        <v>2026</v>
      </c>
      <c r="B295" s="4">
        <v>46023</v>
      </c>
      <c r="C295" s="4">
        <v>46203</v>
      </c>
      <c r="D295" s="5" t="s">
        <v>401</v>
      </c>
      <c r="E295" s="4">
        <f t="shared" si="11"/>
        <v>41486</v>
      </c>
      <c r="G295" s="3" t="s">
        <v>39</v>
      </c>
      <c r="H295" s="3" t="s">
        <v>402</v>
      </c>
      <c r="I295" s="12">
        <v>1299</v>
      </c>
      <c r="J295" s="3" t="s">
        <v>41</v>
      </c>
      <c r="K295" s="4">
        <v>46118</v>
      </c>
    </row>
    <row r="296" spans="1:11" s="3" customFormat="1" ht="15">
      <c r="A296" s="3">
        <v>2026</v>
      </c>
      <c r="B296" s="4">
        <v>46023</v>
      </c>
      <c r="C296" s="4">
        <v>46203</v>
      </c>
      <c r="D296" s="5" t="s">
        <v>403</v>
      </c>
      <c r="E296" s="4">
        <f t="shared" si="11"/>
        <v>41501</v>
      </c>
      <c r="G296" s="3" t="s">
        <v>39</v>
      </c>
      <c r="H296" s="3" t="s">
        <v>404</v>
      </c>
      <c r="I296" s="12">
        <v>3196.96</v>
      </c>
      <c r="J296" s="3" t="s">
        <v>41</v>
      </c>
      <c r="K296" s="4">
        <v>46118</v>
      </c>
    </row>
    <row r="297" spans="1:11" s="3" customFormat="1" ht="15">
      <c r="A297" s="3">
        <v>2026</v>
      </c>
      <c r="B297" s="4">
        <v>46023</v>
      </c>
      <c r="C297" s="4">
        <v>46203</v>
      </c>
      <c r="D297" s="5" t="s">
        <v>1174</v>
      </c>
      <c r="E297" s="4">
        <f t="shared" si="11"/>
        <v>41946</v>
      </c>
      <c r="G297" s="3" t="s">
        <v>39</v>
      </c>
      <c r="H297" s="3" t="s">
        <v>405</v>
      </c>
      <c r="I297" s="12">
        <v>4884.8999999999996</v>
      </c>
      <c r="J297" s="3" t="s">
        <v>41</v>
      </c>
      <c r="K297" s="4">
        <v>46118</v>
      </c>
    </row>
    <row r="298" spans="1:11" s="3" customFormat="1" ht="15">
      <c r="A298" s="3">
        <v>2026</v>
      </c>
      <c r="B298" s="4">
        <v>46023</v>
      </c>
      <c r="C298" s="4">
        <v>46203</v>
      </c>
      <c r="D298" s="5" t="s">
        <v>406</v>
      </c>
      <c r="E298" s="4">
        <f t="shared" si="11"/>
        <v>41529</v>
      </c>
      <c r="G298" s="3" t="s">
        <v>39</v>
      </c>
      <c r="H298" s="3" t="s">
        <v>407</v>
      </c>
      <c r="I298" s="12">
        <v>9000</v>
      </c>
      <c r="J298" s="3" t="s">
        <v>41</v>
      </c>
      <c r="K298" s="4">
        <v>46118</v>
      </c>
    </row>
    <row r="299" spans="1:11" s="3" customFormat="1" ht="15">
      <c r="A299" s="3">
        <v>2026</v>
      </c>
      <c r="B299" s="4">
        <v>46023</v>
      </c>
      <c r="C299" s="4">
        <v>46203</v>
      </c>
      <c r="D299" s="5" t="s">
        <v>406</v>
      </c>
      <c r="E299" s="4">
        <f t="shared" si="11"/>
        <v>41529</v>
      </c>
      <c r="G299" s="3" t="s">
        <v>39</v>
      </c>
      <c r="H299" s="3" t="s">
        <v>408</v>
      </c>
      <c r="I299" s="12">
        <v>9000</v>
      </c>
      <c r="J299" s="3" t="s">
        <v>41</v>
      </c>
      <c r="K299" s="4">
        <v>46118</v>
      </c>
    </row>
    <row r="300" spans="1:11" s="3" customFormat="1" ht="15">
      <c r="A300" s="3">
        <v>2026</v>
      </c>
      <c r="B300" s="4">
        <v>46023</v>
      </c>
      <c r="C300" s="4">
        <v>46203</v>
      </c>
      <c r="D300" s="5" t="s">
        <v>409</v>
      </c>
      <c r="E300" s="4">
        <f t="shared" si="11"/>
        <v>41548</v>
      </c>
      <c r="G300" s="3" t="s">
        <v>39</v>
      </c>
      <c r="H300" s="3" t="s">
        <v>410</v>
      </c>
      <c r="I300" s="12">
        <v>3295</v>
      </c>
      <c r="J300" s="3" t="s">
        <v>41</v>
      </c>
      <c r="K300" s="4">
        <v>46118</v>
      </c>
    </row>
    <row r="301" spans="1:11" s="3" customFormat="1" ht="15">
      <c r="A301" s="3">
        <v>2026</v>
      </c>
      <c r="B301" s="4">
        <v>46023</v>
      </c>
      <c r="C301" s="4">
        <v>46203</v>
      </c>
      <c r="D301" s="5" t="s">
        <v>411</v>
      </c>
      <c r="E301" s="4">
        <f t="shared" si="11"/>
        <v>41548</v>
      </c>
      <c r="G301" s="3" t="s">
        <v>39</v>
      </c>
      <c r="H301" s="3" t="s">
        <v>412</v>
      </c>
      <c r="I301" s="12">
        <v>23276.42</v>
      </c>
      <c r="J301" s="3" t="s">
        <v>41</v>
      </c>
      <c r="K301" s="4">
        <v>46118</v>
      </c>
    </row>
    <row r="302" spans="1:11" s="3" customFormat="1" ht="15">
      <c r="A302" s="3">
        <v>2026</v>
      </c>
      <c r="B302" s="4">
        <v>46023</v>
      </c>
      <c r="C302" s="4">
        <v>46203</v>
      </c>
      <c r="D302" s="5" t="s">
        <v>411</v>
      </c>
      <c r="E302" s="4">
        <f t="shared" si="11"/>
        <v>41548</v>
      </c>
      <c r="G302" s="3" t="s">
        <v>39</v>
      </c>
      <c r="H302" s="3" t="s">
        <v>413</v>
      </c>
      <c r="I302" s="12">
        <v>2808.31</v>
      </c>
      <c r="J302" s="3" t="s">
        <v>41</v>
      </c>
      <c r="K302" s="4">
        <v>46118</v>
      </c>
    </row>
    <row r="303" spans="1:11" s="3" customFormat="1" ht="15">
      <c r="A303" s="3">
        <v>2026</v>
      </c>
      <c r="B303" s="4">
        <v>46023</v>
      </c>
      <c r="C303" s="4">
        <v>46203</v>
      </c>
      <c r="D303" s="5" t="s">
        <v>1175</v>
      </c>
      <c r="E303" s="4">
        <f t="shared" si="11"/>
        <v>39967</v>
      </c>
      <c r="G303" s="3" t="s">
        <v>39</v>
      </c>
      <c r="H303" s="3" t="s">
        <v>414</v>
      </c>
      <c r="I303" s="12">
        <v>1710.58</v>
      </c>
      <c r="J303" s="3" t="s">
        <v>41</v>
      </c>
      <c r="K303" s="4">
        <v>46118</v>
      </c>
    </row>
    <row r="304" spans="1:11" s="3" customFormat="1" ht="15">
      <c r="A304" s="3">
        <v>2026</v>
      </c>
      <c r="B304" s="4">
        <v>46023</v>
      </c>
      <c r="C304" s="4">
        <v>46203</v>
      </c>
      <c r="D304" s="5" t="s">
        <v>415</v>
      </c>
      <c r="E304" s="4">
        <f t="shared" si="11"/>
        <v>41591</v>
      </c>
      <c r="G304" s="3" t="s">
        <v>39</v>
      </c>
      <c r="H304" s="3" t="s">
        <v>416</v>
      </c>
      <c r="I304" s="12">
        <v>1799</v>
      </c>
      <c r="J304" s="3" t="s">
        <v>41</v>
      </c>
      <c r="K304" s="4">
        <v>46118</v>
      </c>
    </row>
    <row r="305" spans="1:11" s="3" customFormat="1" ht="15">
      <c r="A305" s="3">
        <v>2026</v>
      </c>
      <c r="B305" s="4">
        <v>46023</v>
      </c>
      <c r="C305" s="4">
        <v>46203</v>
      </c>
      <c r="D305" s="5" t="s">
        <v>417</v>
      </c>
      <c r="E305" s="4">
        <f t="shared" si="11"/>
        <v>41592</v>
      </c>
      <c r="G305" s="3" t="s">
        <v>39</v>
      </c>
      <c r="H305" s="3" t="s">
        <v>418</v>
      </c>
      <c r="I305" s="12">
        <v>949</v>
      </c>
      <c r="J305" s="3" t="s">
        <v>41</v>
      </c>
      <c r="K305" s="4">
        <v>46118</v>
      </c>
    </row>
    <row r="306" spans="1:11" s="3" customFormat="1" ht="15">
      <c r="A306" s="3">
        <v>2026</v>
      </c>
      <c r="B306" s="4">
        <v>46023</v>
      </c>
      <c r="C306" s="4">
        <v>46203</v>
      </c>
      <c r="D306" s="5" t="s">
        <v>419</v>
      </c>
      <c r="E306" s="4">
        <f t="shared" si="11"/>
        <v>41592</v>
      </c>
      <c r="G306" s="3" t="s">
        <v>39</v>
      </c>
      <c r="H306" s="3" t="s">
        <v>420</v>
      </c>
      <c r="I306" s="12">
        <v>2999</v>
      </c>
      <c r="J306" s="3" t="s">
        <v>41</v>
      </c>
      <c r="K306" s="4">
        <v>46118</v>
      </c>
    </row>
    <row r="307" spans="1:11" s="3" customFormat="1" ht="15">
      <c r="A307" s="3">
        <v>2026</v>
      </c>
      <c r="B307" s="4">
        <v>46023</v>
      </c>
      <c r="C307" s="4">
        <v>46203</v>
      </c>
      <c r="D307" s="5" t="s">
        <v>421</v>
      </c>
      <c r="E307" s="4">
        <f t="shared" si="11"/>
        <v>41670</v>
      </c>
      <c r="G307" s="3" t="s">
        <v>39</v>
      </c>
      <c r="H307" s="3" t="s">
        <v>422</v>
      </c>
      <c r="I307" s="12">
        <v>6920.02</v>
      </c>
      <c r="J307" s="3" t="s">
        <v>41</v>
      </c>
      <c r="K307" s="4">
        <v>46118</v>
      </c>
    </row>
    <row r="308" spans="1:11" s="3" customFormat="1" ht="15">
      <c r="A308" s="3">
        <v>2026</v>
      </c>
      <c r="B308" s="4">
        <v>46023</v>
      </c>
      <c r="C308" s="4">
        <v>46203</v>
      </c>
      <c r="D308" s="5" t="s">
        <v>1176</v>
      </c>
      <c r="E308" s="4">
        <f t="shared" si="11"/>
        <v>41670</v>
      </c>
      <c r="G308" s="3" t="s">
        <v>39</v>
      </c>
      <c r="H308" s="3" t="s">
        <v>423</v>
      </c>
      <c r="I308" s="12">
        <v>6165</v>
      </c>
      <c r="J308" s="3" t="s">
        <v>41</v>
      </c>
      <c r="K308" s="4">
        <v>46118</v>
      </c>
    </row>
    <row r="309" spans="1:11" s="3" customFormat="1" ht="15">
      <c r="A309" s="3">
        <v>2026</v>
      </c>
      <c r="B309" s="4">
        <v>46023</v>
      </c>
      <c r="C309" s="4">
        <v>46203</v>
      </c>
      <c r="D309" s="5" t="s">
        <v>424</v>
      </c>
      <c r="E309" s="4">
        <f t="shared" si="11"/>
        <v>41733</v>
      </c>
      <c r="G309" s="3" t="s">
        <v>39</v>
      </c>
      <c r="H309" s="3" t="s">
        <v>425</v>
      </c>
      <c r="I309" s="12">
        <v>5999</v>
      </c>
      <c r="J309" s="3" t="s">
        <v>41</v>
      </c>
      <c r="K309" s="4">
        <v>46118</v>
      </c>
    </row>
    <row r="310" spans="1:11" s="3" customFormat="1" ht="15">
      <c r="A310" s="3">
        <v>2026</v>
      </c>
      <c r="B310" s="4">
        <v>46023</v>
      </c>
      <c r="C310" s="4">
        <v>46203</v>
      </c>
      <c r="D310" s="5" t="s">
        <v>426</v>
      </c>
      <c r="E310" s="4">
        <f t="shared" si="11"/>
        <v>41739</v>
      </c>
      <c r="G310" s="3" t="s">
        <v>39</v>
      </c>
      <c r="H310" s="3" t="s">
        <v>427</v>
      </c>
      <c r="I310" s="12">
        <v>874</v>
      </c>
      <c r="J310" s="3" t="s">
        <v>41</v>
      </c>
      <c r="K310" s="4">
        <v>46118</v>
      </c>
    </row>
    <row r="311" spans="1:11" s="3" customFormat="1" ht="15">
      <c r="A311" s="3">
        <v>2026</v>
      </c>
      <c r="B311" s="4">
        <v>46023</v>
      </c>
      <c r="C311" s="4">
        <v>46203</v>
      </c>
      <c r="D311" s="5" t="s">
        <v>426</v>
      </c>
      <c r="E311" s="4">
        <f t="shared" si="11"/>
        <v>41739</v>
      </c>
      <c r="G311" s="3" t="s">
        <v>39</v>
      </c>
      <c r="H311" s="3" t="s">
        <v>428</v>
      </c>
      <c r="I311" s="12">
        <v>874</v>
      </c>
      <c r="J311" s="3" t="s">
        <v>41</v>
      </c>
      <c r="K311" s="4">
        <v>46118</v>
      </c>
    </row>
    <row r="312" spans="1:11" s="3" customFormat="1" ht="15">
      <c r="A312" s="3">
        <v>2026</v>
      </c>
      <c r="B312" s="4">
        <v>46023</v>
      </c>
      <c r="C312" s="4">
        <v>46203</v>
      </c>
      <c r="D312" s="5" t="s">
        <v>429</v>
      </c>
      <c r="E312" s="4">
        <f t="shared" si="11"/>
        <v>41739</v>
      </c>
      <c r="G312" s="3" t="s">
        <v>39</v>
      </c>
      <c r="H312" s="3" t="s">
        <v>430</v>
      </c>
      <c r="I312" s="12">
        <v>874</v>
      </c>
      <c r="J312" s="3" t="s">
        <v>41</v>
      </c>
      <c r="K312" s="4">
        <v>46118</v>
      </c>
    </row>
    <row r="313" spans="1:11" s="3" customFormat="1" ht="15">
      <c r="A313" s="3">
        <v>2026</v>
      </c>
      <c r="B313" s="4">
        <v>46023</v>
      </c>
      <c r="C313" s="4">
        <v>46203</v>
      </c>
      <c r="D313" s="5" t="s">
        <v>429</v>
      </c>
      <c r="E313" s="4">
        <f t="shared" si="11"/>
        <v>41739</v>
      </c>
      <c r="G313" s="3" t="s">
        <v>39</v>
      </c>
      <c r="H313" s="3" t="s">
        <v>431</v>
      </c>
      <c r="I313" s="12">
        <v>874</v>
      </c>
      <c r="J313" s="3" t="s">
        <v>41</v>
      </c>
      <c r="K313" s="4">
        <v>46118</v>
      </c>
    </row>
    <row r="314" spans="1:11" s="3" customFormat="1" ht="15">
      <c r="A314" s="3">
        <v>2026</v>
      </c>
      <c r="B314" s="4">
        <v>46023</v>
      </c>
      <c r="C314" s="4">
        <v>46203</v>
      </c>
      <c r="D314" s="5" t="s">
        <v>432</v>
      </c>
      <c r="E314" s="4">
        <f t="shared" si="11"/>
        <v>41781</v>
      </c>
      <c r="G314" s="3" t="s">
        <v>39</v>
      </c>
      <c r="H314" s="3" t="s">
        <v>433</v>
      </c>
      <c r="I314" s="12">
        <v>209.01</v>
      </c>
      <c r="J314" s="3" t="s">
        <v>41</v>
      </c>
      <c r="K314" s="4">
        <v>46118</v>
      </c>
    </row>
    <row r="315" spans="1:11" s="3" customFormat="1" ht="15">
      <c r="A315" s="3">
        <v>2026</v>
      </c>
      <c r="B315" s="4">
        <v>46023</v>
      </c>
      <c r="C315" s="4">
        <v>46203</v>
      </c>
      <c r="D315" s="5" t="s">
        <v>432</v>
      </c>
      <c r="E315" s="4">
        <f t="shared" si="11"/>
        <v>41781</v>
      </c>
      <c r="G315" s="3" t="s">
        <v>39</v>
      </c>
      <c r="H315" s="3" t="s">
        <v>434</v>
      </c>
      <c r="I315" s="12">
        <v>209.01</v>
      </c>
      <c r="J315" s="3" t="s">
        <v>41</v>
      </c>
      <c r="K315" s="4">
        <v>46118</v>
      </c>
    </row>
    <row r="316" spans="1:11" s="3" customFormat="1" ht="15">
      <c r="A316" s="3">
        <v>2026</v>
      </c>
      <c r="B316" s="4">
        <v>46023</v>
      </c>
      <c r="C316" s="4">
        <v>46203</v>
      </c>
      <c r="D316" s="5" t="s">
        <v>432</v>
      </c>
      <c r="E316" s="4">
        <f t="shared" si="11"/>
        <v>41781</v>
      </c>
      <c r="G316" s="3" t="s">
        <v>39</v>
      </c>
      <c r="H316" s="3" t="s">
        <v>435</v>
      </c>
      <c r="I316" s="12">
        <v>209.01</v>
      </c>
      <c r="J316" s="3" t="s">
        <v>41</v>
      </c>
      <c r="K316" s="4">
        <v>46118</v>
      </c>
    </row>
    <row r="317" spans="1:11" s="3" customFormat="1" ht="15">
      <c r="A317" s="3">
        <v>2026</v>
      </c>
      <c r="B317" s="4">
        <v>46023</v>
      </c>
      <c r="C317" s="4">
        <v>46203</v>
      </c>
      <c r="D317" s="5" t="s">
        <v>432</v>
      </c>
      <c r="E317" s="4">
        <f t="shared" si="11"/>
        <v>41781</v>
      </c>
      <c r="G317" s="3" t="s">
        <v>39</v>
      </c>
      <c r="H317" s="3" t="s">
        <v>436</v>
      </c>
      <c r="I317" s="12">
        <v>209.01</v>
      </c>
      <c r="J317" s="3" t="s">
        <v>41</v>
      </c>
      <c r="K317" s="4">
        <v>46118</v>
      </c>
    </row>
    <row r="318" spans="1:11" s="3" customFormat="1" ht="15">
      <c r="A318" s="3">
        <v>2026</v>
      </c>
      <c r="B318" s="4">
        <v>46023</v>
      </c>
      <c r="C318" s="4">
        <v>46203</v>
      </c>
      <c r="D318" s="5" t="s">
        <v>432</v>
      </c>
      <c r="E318" s="4">
        <f t="shared" si="11"/>
        <v>41781</v>
      </c>
      <c r="G318" s="3" t="s">
        <v>39</v>
      </c>
      <c r="H318" s="3" t="s">
        <v>437</v>
      </c>
      <c r="I318" s="12">
        <v>209.01</v>
      </c>
      <c r="J318" s="3" t="s">
        <v>41</v>
      </c>
      <c r="K318" s="4">
        <v>46118</v>
      </c>
    </row>
    <row r="319" spans="1:11" s="3" customFormat="1" ht="15">
      <c r="A319" s="3">
        <v>2026</v>
      </c>
      <c r="B319" s="4">
        <v>46023</v>
      </c>
      <c r="C319" s="4">
        <v>46203</v>
      </c>
      <c r="D319" s="5" t="s">
        <v>432</v>
      </c>
      <c r="E319" s="4">
        <f t="shared" si="11"/>
        <v>41781</v>
      </c>
      <c r="G319" s="3" t="s">
        <v>39</v>
      </c>
      <c r="H319" s="3" t="s">
        <v>438</v>
      </c>
      <c r="I319" s="12">
        <v>209.01</v>
      </c>
      <c r="J319" s="3" t="s">
        <v>41</v>
      </c>
      <c r="K319" s="4">
        <v>46118</v>
      </c>
    </row>
    <row r="320" spans="1:11" s="3" customFormat="1" ht="15">
      <c r="A320" s="3">
        <v>2026</v>
      </c>
      <c r="B320" s="4">
        <v>46023</v>
      </c>
      <c r="C320" s="4">
        <v>46203</v>
      </c>
      <c r="D320" s="5" t="s">
        <v>439</v>
      </c>
      <c r="E320" s="4">
        <f t="shared" si="11"/>
        <v>41781</v>
      </c>
      <c r="G320" s="3" t="s">
        <v>39</v>
      </c>
      <c r="H320" s="3" t="s">
        <v>440</v>
      </c>
      <c r="I320" s="12">
        <v>1799</v>
      </c>
      <c r="J320" s="3" t="s">
        <v>41</v>
      </c>
      <c r="K320" s="4">
        <v>46118</v>
      </c>
    </row>
    <row r="321" spans="1:11" s="3" customFormat="1" ht="15">
      <c r="A321" s="3">
        <v>2026</v>
      </c>
      <c r="B321" s="4">
        <v>46023</v>
      </c>
      <c r="C321" s="4">
        <v>46203</v>
      </c>
      <c r="D321" s="5" t="s">
        <v>441</v>
      </c>
      <c r="E321" s="4">
        <f t="shared" si="11"/>
        <v>41803</v>
      </c>
      <c r="G321" s="3" t="s">
        <v>39</v>
      </c>
      <c r="H321" s="3" t="s">
        <v>442</v>
      </c>
      <c r="I321" s="12">
        <v>2617.83</v>
      </c>
      <c r="J321" s="3" t="s">
        <v>41</v>
      </c>
      <c r="K321" s="4">
        <v>46118</v>
      </c>
    </row>
    <row r="322" spans="1:11" s="3" customFormat="1" ht="15">
      <c r="A322" s="3">
        <v>2026</v>
      </c>
      <c r="B322" s="4">
        <v>46023</v>
      </c>
      <c r="C322" s="4">
        <v>46203</v>
      </c>
      <c r="D322" s="5" t="s">
        <v>443</v>
      </c>
      <c r="E322" s="4">
        <f t="shared" si="11"/>
        <v>41876</v>
      </c>
      <c r="G322" s="3" t="s">
        <v>39</v>
      </c>
      <c r="H322" s="3" t="s">
        <v>444</v>
      </c>
      <c r="I322" s="12">
        <v>1107.03</v>
      </c>
      <c r="J322" s="3" t="s">
        <v>41</v>
      </c>
      <c r="K322" s="4">
        <v>46118</v>
      </c>
    </row>
    <row r="323" spans="1:11" s="3" customFormat="1" ht="15">
      <c r="A323" s="3">
        <v>2026</v>
      </c>
      <c r="B323" s="4">
        <v>46023</v>
      </c>
      <c r="C323" s="4">
        <v>46203</v>
      </c>
      <c r="D323" s="5" t="s">
        <v>445</v>
      </c>
      <c r="E323" s="4">
        <f t="shared" si="11"/>
        <v>41876</v>
      </c>
      <c r="G323" s="3" t="s">
        <v>39</v>
      </c>
      <c r="H323" s="3" t="s">
        <v>446</v>
      </c>
      <c r="I323" s="12">
        <v>2642.5</v>
      </c>
      <c r="J323" s="3" t="s">
        <v>41</v>
      </c>
      <c r="K323" s="4">
        <v>46118</v>
      </c>
    </row>
    <row r="324" spans="1:11" s="3" customFormat="1" ht="15">
      <c r="A324" s="3">
        <v>2026</v>
      </c>
      <c r="B324" s="4">
        <v>46023</v>
      </c>
      <c r="C324" s="4">
        <v>46203</v>
      </c>
      <c r="D324" s="5" t="s">
        <v>1177</v>
      </c>
      <c r="E324" s="4">
        <f t="shared" si="11"/>
        <v>42247</v>
      </c>
      <c r="G324" s="3" t="s">
        <v>39</v>
      </c>
      <c r="H324" s="3" t="s">
        <v>447</v>
      </c>
      <c r="I324" s="12">
        <v>2249.58</v>
      </c>
      <c r="J324" s="3" t="s">
        <v>41</v>
      </c>
      <c r="K324" s="4">
        <v>46118</v>
      </c>
    </row>
    <row r="325" spans="1:11" s="3" customFormat="1" ht="15">
      <c r="A325" s="3">
        <v>2026</v>
      </c>
      <c r="B325" s="4">
        <v>46023</v>
      </c>
      <c r="C325" s="4">
        <v>46203</v>
      </c>
      <c r="D325" s="5" t="s">
        <v>1178</v>
      </c>
      <c r="E325" s="4">
        <f t="shared" si="11"/>
        <v>42402</v>
      </c>
      <c r="G325" s="3" t="s">
        <v>39</v>
      </c>
      <c r="H325" s="3" t="s">
        <v>448</v>
      </c>
      <c r="I325" s="12">
        <v>7539.99</v>
      </c>
      <c r="J325" s="3" t="s">
        <v>41</v>
      </c>
      <c r="K325" s="4">
        <v>46118</v>
      </c>
    </row>
    <row r="326" spans="1:11" s="3" customFormat="1" ht="15">
      <c r="A326" s="3">
        <v>2026</v>
      </c>
      <c r="B326" s="4">
        <v>46023</v>
      </c>
      <c r="C326" s="4">
        <v>46203</v>
      </c>
      <c r="D326" s="5" t="s">
        <v>449</v>
      </c>
      <c r="E326" s="4">
        <f t="shared" si="11"/>
        <v>41883</v>
      </c>
      <c r="G326" s="3" t="s">
        <v>39</v>
      </c>
      <c r="H326" s="3" t="s">
        <v>450</v>
      </c>
      <c r="I326" s="12">
        <v>5114</v>
      </c>
      <c r="J326" s="3" t="s">
        <v>41</v>
      </c>
      <c r="K326" s="4">
        <v>46118</v>
      </c>
    </row>
    <row r="327" spans="1:11" s="3" customFormat="1" ht="15">
      <c r="A327" s="3">
        <v>2026</v>
      </c>
      <c r="B327" s="4">
        <v>46023</v>
      </c>
      <c r="C327" s="4">
        <v>46203</v>
      </c>
      <c r="D327" s="5" t="s">
        <v>451</v>
      </c>
      <c r="E327" s="4">
        <f t="shared" si="11"/>
        <v>41936</v>
      </c>
      <c r="G327" s="3" t="s">
        <v>39</v>
      </c>
      <c r="H327" s="3" t="s">
        <v>452</v>
      </c>
      <c r="I327" s="12">
        <v>5158</v>
      </c>
      <c r="J327" s="3" t="s">
        <v>41</v>
      </c>
      <c r="K327" s="4">
        <v>46118</v>
      </c>
    </row>
    <row r="328" spans="1:11" s="3" customFormat="1" ht="15">
      <c r="A328" s="3">
        <v>2026</v>
      </c>
      <c r="B328" s="4">
        <v>46023</v>
      </c>
      <c r="C328" s="4">
        <v>46203</v>
      </c>
      <c r="D328" s="5" t="s">
        <v>451</v>
      </c>
      <c r="E328" s="4">
        <f t="shared" si="11"/>
        <v>41936</v>
      </c>
      <c r="G328" s="3" t="s">
        <v>39</v>
      </c>
      <c r="H328" s="3" t="s">
        <v>453</v>
      </c>
      <c r="I328" s="12">
        <v>9019.35</v>
      </c>
      <c r="J328" s="3" t="s">
        <v>41</v>
      </c>
      <c r="K328" s="4">
        <v>46118</v>
      </c>
    </row>
    <row r="329" spans="1:11" s="3" customFormat="1" ht="15">
      <c r="A329" s="3">
        <v>2026</v>
      </c>
      <c r="B329" s="4">
        <v>46023</v>
      </c>
      <c r="C329" s="4">
        <v>46203</v>
      </c>
      <c r="D329" s="5" t="s">
        <v>454</v>
      </c>
      <c r="E329" s="4">
        <f t="shared" si="11"/>
        <v>41948</v>
      </c>
      <c r="G329" s="3" t="s">
        <v>39</v>
      </c>
      <c r="H329" s="3" t="s">
        <v>455</v>
      </c>
      <c r="I329" s="12">
        <v>4600000</v>
      </c>
      <c r="J329" s="3" t="s">
        <v>41</v>
      </c>
      <c r="K329" s="4">
        <v>46118</v>
      </c>
    </row>
    <row r="330" spans="1:11" s="3" customFormat="1" ht="15">
      <c r="A330" s="3">
        <v>2026</v>
      </c>
      <c r="B330" s="4">
        <v>46023</v>
      </c>
      <c r="C330" s="4">
        <v>46203</v>
      </c>
      <c r="D330" s="5" t="s">
        <v>1179</v>
      </c>
      <c r="E330" s="4">
        <v>41953</v>
      </c>
      <c r="G330" s="3" t="s">
        <v>39</v>
      </c>
      <c r="H330" s="3" t="s">
        <v>456</v>
      </c>
      <c r="I330" s="12">
        <v>20062.2</v>
      </c>
      <c r="J330" s="3" t="s">
        <v>41</v>
      </c>
      <c r="K330" s="4">
        <v>46118</v>
      </c>
    </row>
    <row r="331" spans="1:11" s="3" customFormat="1" ht="15">
      <c r="A331" s="3">
        <v>2026</v>
      </c>
      <c r="B331" s="4">
        <v>46023</v>
      </c>
      <c r="C331" s="4">
        <v>46203</v>
      </c>
      <c r="D331" s="5" t="s">
        <v>1179</v>
      </c>
      <c r="E331" s="4">
        <v>41953</v>
      </c>
      <c r="G331" s="3" t="s">
        <v>39</v>
      </c>
      <c r="H331" s="3" t="s">
        <v>457</v>
      </c>
      <c r="I331" s="12">
        <v>19256</v>
      </c>
      <c r="J331" s="3" t="s">
        <v>41</v>
      </c>
      <c r="K331" s="4">
        <v>46118</v>
      </c>
    </row>
    <row r="332" spans="1:11" s="3" customFormat="1" ht="15">
      <c r="A332" s="3">
        <v>2026</v>
      </c>
      <c r="B332" s="4">
        <v>46023</v>
      </c>
      <c r="C332" s="4">
        <v>46203</v>
      </c>
      <c r="D332" s="5" t="s">
        <v>1179</v>
      </c>
      <c r="E332" s="4">
        <v>41953</v>
      </c>
      <c r="G332" s="3" t="s">
        <v>39</v>
      </c>
      <c r="H332" s="3" t="s">
        <v>50</v>
      </c>
      <c r="I332" s="12">
        <v>19256</v>
      </c>
      <c r="J332" s="3" t="s">
        <v>41</v>
      </c>
      <c r="K332" s="4">
        <v>46118</v>
      </c>
    </row>
    <row r="333" spans="1:11" s="3" customFormat="1" ht="15">
      <c r="A333" s="3">
        <v>2026</v>
      </c>
      <c r="B333" s="4">
        <v>46023</v>
      </c>
      <c r="C333" s="4">
        <v>46203</v>
      </c>
      <c r="D333" s="5" t="s">
        <v>1179</v>
      </c>
      <c r="E333" s="4">
        <v>41953</v>
      </c>
      <c r="G333" s="3" t="s">
        <v>39</v>
      </c>
      <c r="H333" s="3" t="s">
        <v>414</v>
      </c>
      <c r="I333" s="12">
        <v>20062.2</v>
      </c>
      <c r="J333" s="3" t="s">
        <v>41</v>
      </c>
      <c r="K333" s="4">
        <v>46118</v>
      </c>
    </row>
    <row r="334" spans="1:11" s="3" customFormat="1" ht="15">
      <c r="A334" s="3">
        <v>2026</v>
      </c>
      <c r="B334" s="4">
        <v>46023</v>
      </c>
      <c r="C334" s="4">
        <v>46203</v>
      </c>
      <c r="D334" s="5" t="s">
        <v>458</v>
      </c>
      <c r="E334" s="4">
        <f t="shared" ref="E334:E397" si="12">VLOOKUP(D334,BD_B,2)</f>
        <v>41971</v>
      </c>
      <c r="G334" s="3" t="s">
        <v>39</v>
      </c>
      <c r="H334" s="3" t="s">
        <v>459</v>
      </c>
      <c r="I334" s="12">
        <v>6411</v>
      </c>
      <c r="J334" s="3" t="s">
        <v>41</v>
      </c>
      <c r="K334" s="4">
        <v>46118</v>
      </c>
    </row>
    <row r="335" spans="1:11" s="3" customFormat="1" ht="15">
      <c r="A335" s="3">
        <v>2026</v>
      </c>
      <c r="B335" s="4">
        <v>46023</v>
      </c>
      <c r="C335" s="4">
        <v>46203</v>
      </c>
      <c r="D335" s="5" t="s">
        <v>458</v>
      </c>
      <c r="E335" s="4">
        <f t="shared" si="12"/>
        <v>41971</v>
      </c>
      <c r="G335" s="3" t="s">
        <v>39</v>
      </c>
      <c r="H335" s="3" t="s">
        <v>460</v>
      </c>
      <c r="I335" s="12">
        <v>4274</v>
      </c>
      <c r="J335" s="3" t="s">
        <v>41</v>
      </c>
      <c r="K335" s="4">
        <v>46118</v>
      </c>
    </row>
    <row r="336" spans="1:11" s="3" customFormat="1" ht="15">
      <c r="A336" s="3">
        <v>2026</v>
      </c>
      <c r="B336" s="4">
        <v>46023</v>
      </c>
      <c r="C336" s="4">
        <v>46203</v>
      </c>
      <c r="D336" s="5" t="s">
        <v>461</v>
      </c>
      <c r="E336" s="4">
        <f t="shared" si="12"/>
        <v>42032</v>
      </c>
      <c r="G336" s="3" t="s">
        <v>39</v>
      </c>
      <c r="H336" s="3" t="s">
        <v>462</v>
      </c>
      <c r="I336" s="12">
        <v>1998</v>
      </c>
      <c r="J336" s="3" t="s">
        <v>41</v>
      </c>
      <c r="K336" s="4">
        <v>46118</v>
      </c>
    </row>
    <row r="337" spans="1:11" s="3" customFormat="1" ht="15">
      <c r="A337" s="3">
        <v>2026</v>
      </c>
      <c r="B337" s="4">
        <v>46023</v>
      </c>
      <c r="C337" s="4">
        <v>46203</v>
      </c>
      <c r="D337" s="5" t="s">
        <v>1180</v>
      </c>
      <c r="E337" s="4">
        <f t="shared" si="12"/>
        <v>42076</v>
      </c>
      <c r="G337" s="3" t="s">
        <v>39</v>
      </c>
      <c r="H337" s="3" t="s">
        <v>463</v>
      </c>
      <c r="I337" s="12">
        <v>4499</v>
      </c>
      <c r="J337" s="3" t="s">
        <v>41</v>
      </c>
      <c r="K337" s="4">
        <v>46118</v>
      </c>
    </row>
    <row r="338" spans="1:11" s="3" customFormat="1" ht="15">
      <c r="A338" s="3">
        <v>2026</v>
      </c>
      <c r="B338" s="4">
        <v>46023</v>
      </c>
      <c r="C338" s="4">
        <v>46203</v>
      </c>
      <c r="D338" s="5" t="s">
        <v>464</v>
      </c>
      <c r="E338" s="4">
        <f t="shared" si="12"/>
        <v>42051</v>
      </c>
      <c r="G338" s="3" t="s">
        <v>39</v>
      </c>
      <c r="H338" s="3" t="s">
        <v>465</v>
      </c>
      <c r="I338" s="12">
        <v>1190</v>
      </c>
      <c r="J338" s="3" t="s">
        <v>41</v>
      </c>
      <c r="K338" s="4">
        <v>46118</v>
      </c>
    </row>
    <row r="339" spans="1:11" s="3" customFormat="1" ht="15">
      <c r="A339" s="3">
        <v>2026</v>
      </c>
      <c r="B339" s="4">
        <v>46023</v>
      </c>
      <c r="C339" s="4">
        <v>46203</v>
      </c>
      <c r="D339" s="5" t="s">
        <v>466</v>
      </c>
      <c r="E339" s="4">
        <f t="shared" si="12"/>
        <v>42076</v>
      </c>
      <c r="G339" s="3" t="s">
        <v>39</v>
      </c>
      <c r="H339" s="3" t="s">
        <v>467</v>
      </c>
      <c r="I339" s="12">
        <v>4499</v>
      </c>
      <c r="J339" s="3" t="s">
        <v>41</v>
      </c>
      <c r="K339" s="4">
        <v>46118</v>
      </c>
    </row>
    <row r="340" spans="1:11" s="3" customFormat="1" ht="15">
      <c r="A340" s="3">
        <v>2026</v>
      </c>
      <c r="B340" s="4">
        <v>46023</v>
      </c>
      <c r="C340" s="4">
        <v>46203</v>
      </c>
      <c r="D340" s="5" t="s">
        <v>468</v>
      </c>
      <c r="E340" s="4">
        <f t="shared" si="12"/>
        <v>42076</v>
      </c>
      <c r="G340" s="3" t="s">
        <v>39</v>
      </c>
      <c r="H340" s="3" t="s">
        <v>469</v>
      </c>
      <c r="I340" s="12">
        <v>1099</v>
      </c>
      <c r="J340" s="3" t="s">
        <v>41</v>
      </c>
      <c r="K340" s="4">
        <v>46118</v>
      </c>
    </row>
    <row r="341" spans="1:11" s="3" customFormat="1" ht="15">
      <c r="A341" s="3">
        <v>2026</v>
      </c>
      <c r="B341" s="4">
        <v>46023</v>
      </c>
      <c r="C341" s="4">
        <v>46203</v>
      </c>
      <c r="D341" s="5" t="s">
        <v>468</v>
      </c>
      <c r="E341" s="4">
        <f t="shared" si="12"/>
        <v>42076</v>
      </c>
      <c r="G341" s="3" t="s">
        <v>39</v>
      </c>
      <c r="H341" s="3" t="s">
        <v>470</v>
      </c>
      <c r="I341" s="12">
        <v>1099</v>
      </c>
      <c r="J341" s="3" t="s">
        <v>41</v>
      </c>
      <c r="K341" s="4">
        <v>46118</v>
      </c>
    </row>
    <row r="342" spans="1:11" s="3" customFormat="1" ht="15">
      <c r="A342" s="3">
        <v>2026</v>
      </c>
      <c r="B342" s="4">
        <v>46023</v>
      </c>
      <c r="C342" s="4">
        <v>46203</v>
      </c>
      <c r="D342" s="5" t="s">
        <v>468</v>
      </c>
      <c r="E342" s="4">
        <f t="shared" si="12"/>
        <v>42076</v>
      </c>
      <c r="G342" s="3" t="s">
        <v>39</v>
      </c>
      <c r="H342" s="3" t="s">
        <v>471</v>
      </c>
      <c r="I342" s="12">
        <v>1099</v>
      </c>
      <c r="J342" s="3" t="s">
        <v>41</v>
      </c>
      <c r="K342" s="4">
        <v>46118</v>
      </c>
    </row>
    <row r="343" spans="1:11" s="3" customFormat="1" ht="15">
      <c r="A343" s="3">
        <v>2026</v>
      </c>
      <c r="B343" s="4">
        <v>46023</v>
      </c>
      <c r="C343" s="4">
        <v>46203</v>
      </c>
      <c r="D343" s="5" t="s">
        <v>468</v>
      </c>
      <c r="E343" s="4">
        <f t="shared" si="12"/>
        <v>42076</v>
      </c>
      <c r="G343" s="3" t="s">
        <v>39</v>
      </c>
      <c r="H343" s="3" t="s">
        <v>472</v>
      </c>
      <c r="I343" s="12">
        <v>1099</v>
      </c>
      <c r="J343" s="3" t="s">
        <v>41</v>
      </c>
      <c r="K343" s="4">
        <v>46118</v>
      </c>
    </row>
    <row r="344" spans="1:11" s="3" customFormat="1" ht="15">
      <c r="A344" s="3">
        <v>2026</v>
      </c>
      <c r="B344" s="4">
        <v>46023</v>
      </c>
      <c r="C344" s="4">
        <v>46203</v>
      </c>
      <c r="D344" s="5" t="s">
        <v>473</v>
      </c>
      <c r="E344" s="4">
        <f t="shared" si="12"/>
        <v>42083</v>
      </c>
      <c r="G344" s="3" t="s">
        <v>39</v>
      </c>
      <c r="H344" s="3" t="s">
        <v>474</v>
      </c>
      <c r="I344" s="12">
        <v>1900</v>
      </c>
      <c r="J344" s="3" t="s">
        <v>41</v>
      </c>
      <c r="K344" s="4">
        <v>46118</v>
      </c>
    </row>
    <row r="345" spans="1:11" s="3" customFormat="1" ht="15">
      <c r="A345" s="3">
        <v>2026</v>
      </c>
      <c r="B345" s="4">
        <v>46023</v>
      </c>
      <c r="C345" s="4">
        <v>46203</v>
      </c>
      <c r="D345" s="5" t="s">
        <v>473</v>
      </c>
      <c r="E345" s="4">
        <f t="shared" si="12"/>
        <v>42083</v>
      </c>
      <c r="G345" s="3" t="s">
        <v>39</v>
      </c>
      <c r="H345" s="3" t="s">
        <v>475</v>
      </c>
      <c r="I345" s="12">
        <v>1900</v>
      </c>
      <c r="J345" s="3" t="s">
        <v>41</v>
      </c>
      <c r="K345" s="4">
        <v>46118</v>
      </c>
    </row>
    <row r="346" spans="1:11" s="3" customFormat="1" ht="15">
      <c r="A346" s="3">
        <v>2026</v>
      </c>
      <c r="B346" s="4">
        <v>46023</v>
      </c>
      <c r="C346" s="4">
        <v>46203</v>
      </c>
      <c r="D346" s="5" t="s">
        <v>476</v>
      </c>
      <c r="E346" s="4">
        <f t="shared" si="12"/>
        <v>42086</v>
      </c>
      <c r="G346" s="3" t="s">
        <v>39</v>
      </c>
      <c r="H346" s="3" t="s">
        <v>261</v>
      </c>
      <c r="I346" s="12">
        <v>8500</v>
      </c>
      <c r="J346" s="3" t="s">
        <v>41</v>
      </c>
      <c r="K346" s="4">
        <v>46118</v>
      </c>
    </row>
    <row r="347" spans="1:11" s="3" customFormat="1" ht="15">
      <c r="A347" s="3">
        <v>2026</v>
      </c>
      <c r="B347" s="4">
        <v>46023</v>
      </c>
      <c r="C347" s="4">
        <v>46203</v>
      </c>
      <c r="D347" s="5" t="s">
        <v>477</v>
      </c>
      <c r="E347" s="4">
        <f t="shared" si="12"/>
        <v>42123</v>
      </c>
      <c r="G347" s="3" t="s">
        <v>39</v>
      </c>
      <c r="H347" s="3" t="s">
        <v>478</v>
      </c>
      <c r="I347" s="12">
        <v>4499</v>
      </c>
      <c r="J347" s="3" t="s">
        <v>41</v>
      </c>
      <c r="K347" s="4">
        <v>46118</v>
      </c>
    </row>
    <row r="348" spans="1:11" s="3" customFormat="1" ht="15">
      <c r="A348" s="3">
        <v>2026</v>
      </c>
      <c r="B348" s="4">
        <v>46023</v>
      </c>
      <c r="C348" s="4">
        <v>46203</v>
      </c>
      <c r="D348" s="5" t="s">
        <v>479</v>
      </c>
      <c r="E348" s="4">
        <f t="shared" si="12"/>
        <v>42137</v>
      </c>
      <c r="G348" s="3" t="s">
        <v>39</v>
      </c>
      <c r="H348" s="3" t="s">
        <v>480</v>
      </c>
      <c r="I348" s="12">
        <v>1099</v>
      </c>
      <c r="J348" s="3" t="s">
        <v>41</v>
      </c>
      <c r="K348" s="4">
        <v>46118</v>
      </c>
    </row>
    <row r="349" spans="1:11" s="3" customFormat="1" ht="15">
      <c r="A349" s="3">
        <v>2026</v>
      </c>
      <c r="B349" s="4">
        <v>46023</v>
      </c>
      <c r="C349" s="4">
        <v>46203</v>
      </c>
      <c r="D349" s="5" t="s">
        <v>479</v>
      </c>
      <c r="E349" s="4">
        <f t="shared" si="12"/>
        <v>42137</v>
      </c>
      <c r="G349" s="3" t="s">
        <v>39</v>
      </c>
      <c r="H349" s="3" t="s">
        <v>481</v>
      </c>
      <c r="I349" s="12">
        <v>1099</v>
      </c>
      <c r="J349" s="3" t="s">
        <v>41</v>
      </c>
      <c r="K349" s="4">
        <v>46118</v>
      </c>
    </row>
    <row r="350" spans="1:11" s="3" customFormat="1" ht="15">
      <c r="A350" s="3">
        <v>2026</v>
      </c>
      <c r="B350" s="4">
        <v>46023</v>
      </c>
      <c r="C350" s="4">
        <v>46203</v>
      </c>
      <c r="D350" s="5" t="s">
        <v>479</v>
      </c>
      <c r="E350" s="4">
        <f t="shared" si="12"/>
        <v>42137</v>
      </c>
      <c r="G350" s="3" t="s">
        <v>39</v>
      </c>
      <c r="H350" s="3" t="s">
        <v>482</v>
      </c>
      <c r="I350" s="12">
        <v>1099</v>
      </c>
      <c r="J350" s="3" t="s">
        <v>41</v>
      </c>
      <c r="K350" s="4">
        <v>46118</v>
      </c>
    </row>
    <row r="351" spans="1:11" s="3" customFormat="1" ht="15">
      <c r="A351" s="3">
        <v>2026</v>
      </c>
      <c r="B351" s="4">
        <v>46023</v>
      </c>
      <c r="C351" s="4">
        <v>46203</v>
      </c>
      <c r="D351" s="5" t="s">
        <v>479</v>
      </c>
      <c r="E351" s="4">
        <f t="shared" si="12"/>
        <v>42137</v>
      </c>
      <c r="G351" s="3" t="s">
        <v>39</v>
      </c>
      <c r="H351" s="3" t="s">
        <v>483</v>
      </c>
      <c r="I351" s="12">
        <v>1099</v>
      </c>
      <c r="J351" s="3" t="s">
        <v>41</v>
      </c>
      <c r="K351" s="4">
        <v>46118</v>
      </c>
    </row>
    <row r="352" spans="1:11" s="3" customFormat="1" ht="15">
      <c r="A352" s="3">
        <v>2026</v>
      </c>
      <c r="B352" s="4">
        <v>46023</v>
      </c>
      <c r="C352" s="4">
        <v>46203</v>
      </c>
      <c r="D352" s="5" t="s">
        <v>484</v>
      </c>
      <c r="E352" s="4">
        <f t="shared" si="12"/>
        <v>42149</v>
      </c>
      <c r="G352" s="3" t="s">
        <v>39</v>
      </c>
      <c r="H352" s="3" t="s">
        <v>485</v>
      </c>
      <c r="I352" s="12">
        <v>4300</v>
      </c>
      <c r="J352" s="3" t="s">
        <v>41</v>
      </c>
      <c r="K352" s="4">
        <v>46118</v>
      </c>
    </row>
    <row r="353" spans="1:11" s="3" customFormat="1" ht="15">
      <c r="A353" s="3">
        <v>2026</v>
      </c>
      <c r="B353" s="4">
        <v>46023</v>
      </c>
      <c r="C353" s="4">
        <v>46203</v>
      </c>
      <c r="D353" s="5" t="s">
        <v>486</v>
      </c>
      <c r="E353" s="4">
        <f t="shared" si="12"/>
        <v>42149</v>
      </c>
      <c r="G353" s="3" t="s">
        <v>39</v>
      </c>
      <c r="H353" s="3" t="s">
        <v>487</v>
      </c>
      <c r="I353" s="12">
        <v>1800</v>
      </c>
      <c r="J353" s="3" t="s">
        <v>41</v>
      </c>
      <c r="K353" s="4">
        <v>46118</v>
      </c>
    </row>
    <row r="354" spans="1:11" s="3" customFormat="1" ht="15">
      <c r="A354" s="3">
        <v>2026</v>
      </c>
      <c r="B354" s="4">
        <v>46023</v>
      </c>
      <c r="C354" s="4">
        <v>46203</v>
      </c>
      <c r="D354" s="5" t="s">
        <v>488</v>
      </c>
      <c r="E354" s="4">
        <f t="shared" si="12"/>
        <v>42149</v>
      </c>
      <c r="G354" s="3" t="s">
        <v>39</v>
      </c>
      <c r="H354" s="3" t="s">
        <v>268</v>
      </c>
      <c r="I354" s="12">
        <f>10172.41*0.16+10172.41</f>
        <v>11799.9956</v>
      </c>
      <c r="J354" s="3" t="s">
        <v>41</v>
      </c>
      <c r="K354" s="4">
        <v>46118</v>
      </c>
    </row>
    <row r="355" spans="1:11" s="3" customFormat="1" ht="15">
      <c r="A355" s="3">
        <v>2026</v>
      </c>
      <c r="B355" s="4">
        <v>46023</v>
      </c>
      <c r="C355" s="4">
        <v>46203</v>
      </c>
      <c r="D355" s="5" t="s">
        <v>489</v>
      </c>
      <c r="E355" s="4">
        <f t="shared" si="12"/>
        <v>42157</v>
      </c>
      <c r="G355" s="3" t="s">
        <v>39</v>
      </c>
      <c r="H355" s="3" t="s">
        <v>490</v>
      </c>
      <c r="I355" s="12">
        <v>2146</v>
      </c>
      <c r="J355" s="3" t="s">
        <v>41</v>
      </c>
      <c r="K355" s="4">
        <v>46118</v>
      </c>
    </row>
    <row r="356" spans="1:11" s="3" customFormat="1" ht="15">
      <c r="A356" s="3">
        <v>2026</v>
      </c>
      <c r="B356" s="4">
        <v>46023</v>
      </c>
      <c r="C356" s="4">
        <v>46203</v>
      </c>
      <c r="D356" s="5" t="s">
        <v>489</v>
      </c>
      <c r="E356" s="4">
        <f t="shared" si="12"/>
        <v>42157</v>
      </c>
      <c r="G356" s="3" t="s">
        <v>39</v>
      </c>
      <c r="H356" s="3" t="s">
        <v>491</v>
      </c>
      <c r="I356" s="12">
        <v>2146</v>
      </c>
      <c r="J356" s="3" t="s">
        <v>41</v>
      </c>
      <c r="K356" s="4">
        <v>46118</v>
      </c>
    </row>
    <row r="357" spans="1:11" s="3" customFormat="1" ht="15">
      <c r="A357" s="3">
        <v>2026</v>
      </c>
      <c r="B357" s="4">
        <v>46023</v>
      </c>
      <c r="C357" s="4">
        <v>46203</v>
      </c>
      <c r="D357" s="5" t="s">
        <v>492</v>
      </c>
      <c r="E357" s="4">
        <f t="shared" si="12"/>
        <v>42186</v>
      </c>
      <c r="G357" s="3" t="s">
        <v>39</v>
      </c>
      <c r="H357" s="3" t="s">
        <v>493</v>
      </c>
      <c r="I357" s="12">
        <v>5475.2</v>
      </c>
      <c r="J357" s="3" t="s">
        <v>41</v>
      </c>
      <c r="K357" s="4">
        <v>46118</v>
      </c>
    </row>
    <row r="358" spans="1:11" s="3" customFormat="1" ht="15">
      <c r="A358" s="3">
        <v>2026</v>
      </c>
      <c r="B358" s="4">
        <v>46023</v>
      </c>
      <c r="C358" s="4">
        <v>46203</v>
      </c>
      <c r="D358" s="5" t="s">
        <v>492</v>
      </c>
      <c r="E358" s="4">
        <f t="shared" si="12"/>
        <v>42186</v>
      </c>
      <c r="G358" s="3" t="s">
        <v>39</v>
      </c>
      <c r="H358" s="3" t="s">
        <v>494</v>
      </c>
      <c r="I358" s="12">
        <v>5475.2</v>
      </c>
      <c r="J358" s="3" t="s">
        <v>41</v>
      </c>
      <c r="K358" s="4">
        <v>46118</v>
      </c>
    </row>
    <row r="359" spans="1:11" s="3" customFormat="1" ht="15">
      <c r="A359" s="3">
        <v>2026</v>
      </c>
      <c r="B359" s="4">
        <v>46023</v>
      </c>
      <c r="C359" s="4">
        <v>46203</v>
      </c>
      <c r="D359" s="5" t="s">
        <v>495</v>
      </c>
      <c r="E359" s="4">
        <f t="shared" si="12"/>
        <v>42193</v>
      </c>
      <c r="G359" s="3" t="s">
        <v>39</v>
      </c>
      <c r="H359" s="3" t="s">
        <v>496</v>
      </c>
      <c r="I359" s="12">
        <v>2146</v>
      </c>
      <c r="J359" s="3" t="s">
        <v>41</v>
      </c>
      <c r="K359" s="4">
        <v>46118</v>
      </c>
    </row>
    <row r="360" spans="1:11" s="3" customFormat="1" ht="15">
      <c r="A360" s="3">
        <v>2026</v>
      </c>
      <c r="B360" s="4">
        <v>46023</v>
      </c>
      <c r="C360" s="4">
        <v>46203</v>
      </c>
      <c r="D360" s="5" t="s">
        <v>495</v>
      </c>
      <c r="E360" s="4">
        <f t="shared" si="12"/>
        <v>42193</v>
      </c>
      <c r="G360" s="3" t="s">
        <v>39</v>
      </c>
      <c r="H360" s="3" t="s">
        <v>497</v>
      </c>
      <c r="I360" s="12">
        <v>2146</v>
      </c>
      <c r="J360" s="3" t="s">
        <v>41</v>
      </c>
      <c r="K360" s="4">
        <v>46118</v>
      </c>
    </row>
    <row r="361" spans="1:11" s="3" customFormat="1" ht="15">
      <c r="A361" s="3">
        <v>2026</v>
      </c>
      <c r="B361" s="4">
        <v>46023</v>
      </c>
      <c r="C361" s="4">
        <v>46203</v>
      </c>
      <c r="D361" s="5" t="s">
        <v>495</v>
      </c>
      <c r="E361" s="4">
        <f t="shared" si="12"/>
        <v>42193</v>
      </c>
      <c r="G361" s="3" t="s">
        <v>39</v>
      </c>
      <c r="H361" s="3" t="s">
        <v>498</v>
      </c>
      <c r="I361" s="12">
        <v>2146</v>
      </c>
      <c r="J361" s="3" t="s">
        <v>41</v>
      </c>
      <c r="K361" s="4">
        <v>46118</v>
      </c>
    </row>
    <row r="362" spans="1:11" s="3" customFormat="1" ht="15">
      <c r="A362" s="3">
        <v>2026</v>
      </c>
      <c r="B362" s="4">
        <v>46023</v>
      </c>
      <c r="C362" s="4">
        <v>46203</v>
      </c>
      <c r="D362" s="5" t="s">
        <v>495</v>
      </c>
      <c r="E362" s="4">
        <f t="shared" si="12"/>
        <v>42193</v>
      </c>
      <c r="G362" s="3" t="s">
        <v>39</v>
      </c>
      <c r="H362" s="3" t="s">
        <v>499</v>
      </c>
      <c r="I362" s="12">
        <v>2146</v>
      </c>
      <c r="J362" s="3" t="s">
        <v>41</v>
      </c>
      <c r="K362" s="4">
        <v>46118</v>
      </c>
    </row>
    <row r="363" spans="1:11" s="3" customFormat="1" ht="15">
      <c r="A363" s="3">
        <v>2026</v>
      </c>
      <c r="B363" s="4">
        <v>46023</v>
      </c>
      <c r="C363" s="4">
        <v>46203</v>
      </c>
      <c r="D363" s="5" t="s">
        <v>495</v>
      </c>
      <c r="E363" s="4">
        <f t="shared" si="12"/>
        <v>42193</v>
      </c>
      <c r="G363" s="3" t="s">
        <v>39</v>
      </c>
      <c r="H363" s="3" t="s">
        <v>500</v>
      </c>
      <c r="I363" s="12">
        <v>2146</v>
      </c>
      <c r="J363" s="3" t="s">
        <v>41</v>
      </c>
      <c r="K363" s="4">
        <v>46118</v>
      </c>
    </row>
    <row r="364" spans="1:11" s="3" customFormat="1" ht="15">
      <c r="A364" s="3">
        <v>2026</v>
      </c>
      <c r="B364" s="4">
        <v>46023</v>
      </c>
      <c r="C364" s="4">
        <v>46203</v>
      </c>
      <c r="D364" s="5" t="s">
        <v>495</v>
      </c>
      <c r="E364" s="4">
        <f t="shared" si="12"/>
        <v>42193</v>
      </c>
      <c r="G364" s="3" t="s">
        <v>39</v>
      </c>
      <c r="H364" s="3" t="s">
        <v>501</v>
      </c>
      <c r="I364" s="12">
        <v>2146</v>
      </c>
      <c r="J364" s="3" t="s">
        <v>41</v>
      </c>
      <c r="K364" s="4">
        <v>46118</v>
      </c>
    </row>
    <row r="365" spans="1:11" s="3" customFormat="1" ht="15">
      <c r="A365" s="3">
        <v>2026</v>
      </c>
      <c r="B365" s="4">
        <v>46023</v>
      </c>
      <c r="C365" s="4">
        <v>46203</v>
      </c>
      <c r="D365" s="5" t="s">
        <v>502</v>
      </c>
      <c r="E365" s="4">
        <f t="shared" si="12"/>
        <v>42193</v>
      </c>
      <c r="G365" s="3" t="s">
        <v>39</v>
      </c>
      <c r="H365" s="3" t="s">
        <v>503</v>
      </c>
      <c r="I365" s="12">
        <v>2262</v>
      </c>
      <c r="J365" s="3" t="s">
        <v>41</v>
      </c>
      <c r="K365" s="4">
        <v>46118</v>
      </c>
    </row>
    <row r="366" spans="1:11" s="3" customFormat="1" ht="15">
      <c r="A366" s="3">
        <v>2026</v>
      </c>
      <c r="B366" s="4">
        <v>46023</v>
      </c>
      <c r="C366" s="4">
        <v>46203</v>
      </c>
      <c r="D366" s="5" t="s">
        <v>502</v>
      </c>
      <c r="E366" s="4">
        <f t="shared" si="12"/>
        <v>42193</v>
      </c>
      <c r="G366" s="3" t="s">
        <v>39</v>
      </c>
      <c r="H366" s="3" t="s">
        <v>504</v>
      </c>
      <c r="I366" s="12">
        <v>2262</v>
      </c>
      <c r="J366" s="3" t="s">
        <v>41</v>
      </c>
      <c r="K366" s="4">
        <v>46118</v>
      </c>
    </row>
    <row r="367" spans="1:11" s="3" customFormat="1" ht="15">
      <c r="A367" s="3">
        <v>2026</v>
      </c>
      <c r="B367" s="4">
        <v>46023</v>
      </c>
      <c r="C367" s="4">
        <v>46203</v>
      </c>
      <c r="D367" s="5" t="s">
        <v>502</v>
      </c>
      <c r="E367" s="4">
        <f t="shared" si="12"/>
        <v>42193</v>
      </c>
      <c r="G367" s="3" t="s">
        <v>39</v>
      </c>
      <c r="H367" s="3" t="s">
        <v>505</v>
      </c>
      <c r="I367" s="12">
        <v>2262</v>
      </c>
      <c r="J367" s="3" t="s">
        <v>41</v>
      </c>
      <c r="K367" s="4">
        <v>46118</v>
      </c>
    </row>
    <row r="368" spans="1:11" s="3" customFormat="1" ht="15">
      <c r="A368" s="3">
        <v>2026</v>
      </c>
      <c r="B368" s="4">
        <v>46023</v>
      </c>
      <c r="C368" s="4">
        <v>46203</v>
      </c>
      <c r="D368" s="5" t="s">
        <v>502</v>
      </c>
      <c r="E368" s="4">
        <f t="shared" si="12"/>
        <v>42193</v>
      </c>
      <c r="G368" s="3" t="s">
        <v>39</v>
      </c>
      <c r="H368" s="3" t="s">
        <v>506</v>
      </c>
      <c r="I368" s="12">
        <v>2262</v>
      </c>
      <c r="J368" s="3" t="s">
        <v>41</v>
      </c>
      <c r="K368" s="4">
        <v>46118</v>
      </c>
    </row>
    <row r="369" spans="1:11" s="3" customFormat="1" ht="15">
      <c r="A369" s="3">
        <v>2026</v>
      </c>
      <c r="B369" s="4">
        <v>46023</v>
      </c>
      <c r="C369" s="4">
        <v>46203</v>
      </c>
      <c r="D369" s="5" t="s">
        <v>502</v>
      </c>
      <c r="E369" s="4">
        <f t="shared" si="12"/>
        <v>42193</v>
      </c>
      <c r="G369" s="3" t="s">
        <v>39</v>
      </c>
      <c r="H369" s="3" t="s">
        <v>507</v>
      </c>
      <c r="I369" s="12">
        <v>2262</v>
      </c>
      <c r="J369" s="3" t="s">
        <v>41</v>
      </c>
      <c r="K369" s="4">
        <v>46118</v>
      </c>
    </row>
    <row r="370" spans="1:11" s="3" customFormat="1" ht="15">
      <c r="A370" s="3">
        <v>2026</v>
      </c>
      <c r="B370" s="4">
        <v>46023</v>
      </c>
      <c r="C370" s="4">
        <v>46203</v>
      </c>
      <c r="D370" s="5" t="s">
        <v>502</v>
      </c>
      <c r="E370" s="4">
        <f t="shared" si="12"/>
        <v>42193</v>
      </c>
      <c r="G370" s="3" t="s">
        <v>39</v>
      </c>
      <c r="H370" s="3" t="s">
        <v>508</v>
      </c>
      <c r="I370" s="12">
        <v>2262</v>
      </c>
      <c r="J370" s="3" t="s">
        <v>41</v>
      </c>
      <c r="K370" s="4">
        <v>46118</v>
      </c>
    </row>
    <row r="371" spans="1:11" s="3" customFormat="1" ht="15">
      <c r="A371" s="3">
        <v>2026</v>
      </c>
      <c r="B371" s="4">
        <v>46023</v>
      </c>
      <c r="C371" s="4">
        <v>46203</v>
      </c>
      <c r="D371" s="5" t="s">
        <v>502</v>
      </c>
      <c r="E371" s="4">
        <f t="shared" si="12"/>
        <v>42193</v>
      </c>
      <c r="G371" s="3" t="s">
        <v>39</v>
      </c>
      <c r="H371" s="3" t="s">
        <v>509</v>
      </c>
      <c r="I371" s="12">
        <v>2262</v>
      </c>
      <c r="J371" s="3" t="s">
        <v>41</v>
      </c>
      <c r="K371" s="4">
        <v>46118</v>
      </c>
    </row>
    <row r="372" spans="1:11" s="3" customFormat="1" ht="15">
      <c r="A372" s="3">
        <v>2026</v>
      </c>
      <c r="B372" s="4">
        <v>46023</v>
      </c>
      <c r="C372" s="4">
        <v>46203</v>
      </c>
      <c r="D372" s="5" t="s">
        <v>502</v>
      </c>
      <c r="E372" s="4">
        <f t="shared" si="12"/>
        <v>42193</v>
      </c>
      <c r="G372" s="3" t="s">
        <v>39</v>
      </c>
      <c r="H372" s="3" t="s">
        <v>510</v>
      </c>
      <c r="I372" s="12">
        <v>2262</v>
      </c>
      <c r="J372" s="3" t="s">
        <v>41</v>
      </c>
      <c r="K372" s="4">
        <v>46118</v>
      </c>
    </row>
    <row r="373" spans="1:11" s="3" customFormat="1" ht="15">
      <c r="A373" s="3">
        <v>2026</v>
      </c>
      <c r="B373" s="4">
        <v>46023</v>
      </c>
      <c r="C373" s="4">
        <v>46203</v>
      </c>
      <c r="D373" s="5" t="s">
        <v>511</v>
      </c>
      <c r="E373" s="4">
        <f t="shared" si="12"/>
        <v>42193</v>
      </c>
      <c r="G373" s="3" t="s">
        <v>39</v>
      </c>
      <c r="H373" s="3" t="s">
        <v>512</v>
      </c>
      <c r="I373" s="12">
        <v>6490.26</v>
      </c>
      <c r="J373" s="3" t="s">
        <v>41</v>
      </c>
      <c r="K373" s="4">
        <v>46118</v>
      </c>
    </row>
    <row r="374" spans="1:11" s="3" customFormat="1" ht="15">
      <c r="A374" s="3">
        <v>2026</v>
      </c>
      <c r="B374" s="4">
        <v>46023</v>
      </c>
      <c r="C374" s="4">
        <v>46203</v>
      </c>
      <c r="D374" s="5" t="s">
        <v>495</v>
      </c>
      <c r="E374" s="4">
        <f t="shared" si="12"/>
        <v>42193</v>
      </c>
      <c r="G374" s="3" t="s">
        <v>39</v>
      </c>
      <c r="H374" s="3" t="s">
        <v>513</v>
      </c>
      <c r="I374" s="12">
        <v>6438</v>
      </c>
      <c r="J374" s="3" t="s">
        <v>41</v>
      </c>
      <c r="K374" s="4">
        <v>46118</v>
      </c>
    </row>
    <row r="375" spans="1:11" s="3" customFormat="1" ht="15">
      <c r="A375" s="3">
        <v>2026</v>
      </c>
      <c r="B375" s="4">
        <v>46023</v>
      </c>
      <c r="C375" s="4">
        <v>46203</v>
      </c>
      <c r="D375" s="5" t="s">
        <v>514</v>
      </c>
      <c r="E375" s="4">
        <f t="shared" si="12"/>
        <v>42193</v>
      </c>
      <c r="G375" s="3" t="s">
        <v>39</v>
      </c>
      <c r="H375" s="3" t="s">
        <v>515</v>
      </c>
      <c r="I375" s="12">
        <v>3995.96</v>
      </c>
      <c r="J375" s="3" t="s">
        <v>41</v>
      </c>
      <c r="K375" s="4">
        <v>46118</v>
      </c>
    </row>
    <row r="376" spans="1:11" s="3" customFormat="1" ht="15">
      <c r="A376" s="3">
        <v>2026</v>
      </c>
      <c r="B376" s="4">
        <v>46023</v>
      </c>
      <c r="C376" s="4">
        <v>46203</v>
      </c>
      <c r="D376" s="5" t="s">
        <v>516</v>
      </c>
      <c r="E376" s="4">
        <f t="shared" si="12"/>
        <v>42193</v>
      </c>
      <c r="G376" s="3" t="s">
        <v>39</v>
      </c>
      <c r="H376" s="3" t="s">
        <v>517</v>
      </c>
      <c r="I376" s="12">
        <v>2990</v>
      </c>
      <c r="J376" s="3" t="s">
        <v>41</v>
      </c>
      <c r="K376" s="4">
        <v>46118</v>
      </c>
    </row>
    <row r="377" spans="1:11" s="3" customFormat="1" ht="15">
      <c r="A377" s="3">
        <v>2026</v>
      </c>
      <c r="B377" s="4">
        <v>46023</v>
      </c>
      <c r="C377" s="4">
        <v>46203</v>
      </c>
      <c r="D377" s="5" t="s">
        <v>518</v>
      </c>
      <c r="E377" s="4">
        <f t="shared" si="12"/>
        <v>42193</v>
      </c>
      <c r="G377" s="3" t="s">
        <v>39</v>
      </c>
      <c r="H377" s="3" t="s">
        <v>519</v>
      </c>
      <c r="I377" s="12">
        <v>1255</v>
      </c>
      <c r="J377" s="3" t="s">
        <v>41</v>
      </c>
      <c r="K377" s="4">
        <v>46118</v>
      </c>
    </row>
    <row r="378" spans="1:11" s="3" customFormat="1" ht="15">
      <c r="A378" s="3">
        <v>2026</v>
      </c>
      <c r="B378" s="4">
        <v>46023</v>
      </c>
      <c r="C378" s="4">
        <v>46203</v>
      </c>
      <c r="D378" s="5" t="s">
        <v>520</v>
      </c>
      <c r="E378" s="4">
        <f t="shared" si="12"/>
        <v>42193</v>
      </c>
      <c r="G378" s="3" t="s">
        <v>39</v>
      </c>
      <c r="H378" s="3" t="s">
        <v>521</v>
      </c>
      <c r="I378" s="12">
        <v>2862.37</v>
      </c>
      <c r="J378" s="3" t="s">
        <v>41</v>
      </c>
      <c r="K378" s="4">
        <v>46118</v>
      </c>
    </row>
    <row r="379" spans="1:11" s="3" customFormat="1" ht="15">
      <c r="A379" s="3">
        <v>2026</v>
      </c>
      <c r="B379" s="4">
        <v>46023</v>
      </c>
      <c r="C379" s="4">
        <v>46203</v>
      </c>
      <c r="D379" s="5" t="s">
        <v>522</v>
      </c>
      <c r="E379" s="4">
        <f t="shared" si="12"/>
        <v>42193</v>
      </c>
      <c r="G379" s="3" t="s">
        <v>39</v>
      </c>
      <c r="H379" s="3" t="s">
        <v>523</v>
      </c>
      <c r="I379" s="12">
        <f>2009.85*0.15+2009.85</f>
        <v>2311.3274999999999</v>
      </c>
      <c r="J379" s="3" t="s">
        <v>41</v>
      </c>
      <c r="K379" s="4">
        <v>46118</v>
      </c>
    </row>
    <row r="380" spans="1:11" s="3" customFormat="1" ht="15">
      <c r="A380" s="3">
        <v>2026</v>
      </c>
      <c r="B380" s="4">
        <v>46023</v>
      </c>
      <c r="C380" s="4">
        <v>46203</v>
      </c>
      <c r="D380" s="5" t="s">
        <v>524</v>
      </c>
      <c r="E380" s="4">
        <f t="shared" si="12"/>
        <v>42193</v>
      </c>
      <c r="G380" s="3" t="s">
        <v>39</v>
      </c>
      <c r="H380" s="3" t="s">
        <v>525</v>
      </c>
      <c r="I380" s="12">
        <v>1942.69</v>
      </c>
      <c r="J380" s="3" t="s">
        <v>41</v>
      </c>
      <c r="K380" s="4">
        <v>46118</v>
      </c>
    </row>
    <row r="381" spans="1:11" s="3" customFormat="1" ht="15">
      <c r="A381" s="3">
        <v>2026</v>
      </c>
      <c r="B381" s="4">
        <v>46023</v>
      </c>
      <c r="C381" s="4">
        <v>46203</v>
      </c>
      <c r="D381" s="5" t="s">
        <v>1181</v>
      </c>
      <c r="E381" s="4">
        <f t="shared" si="12"/>
        <v>41422</v>
      </c>
      <c r="G381" s="3" t="s">
        <v>39</v>
      </c>
      <c r="H381" s="3" t="s">
        <v>526</v>
      </c>
      <c r="I381" s="12">
        <v>51536</v>
      </c>
      <c r="J381" s="3" t="s">
        <v>41</v>
      </c>
      <c r="K381" s="4">
        <v>46118</v>
      </c>
    </row>
    <row r="382" spans="1:11" s="3" customFormat="1" ht="15">
      <c r="A382" s="3">
        <v>2026</v>
      </c>
      <c r="B382" s="4">
        <v>46023</v>
      </c>
      <c r="C382" s="4">
        <v>46203</v>
      </c>
      <c r="D382" s="5" t="s">
        <v>527</v>
      </c>
      <c r="E382" s="4">
        <f t="shared" si="12"/>
        <v>42198</v>
      </c>
      <c r="G382" s="3" t="s">
        <v>39</v>
      </c>
      <c r="H382" s="3" t="s">
        <v>528</v>
      </c>
      <c r="I382" s="12">
        <v>10693.01</v>
      </c>
      <c r="J382" s="3" t="s">
        <v>41</v>
      </c>
      <c r="K382" s="4">
        <v>46118</v>
      </c>
    </row>
    <row r="383" spans="1:11" s="3" customFormat="1" ht="15">
      <c r="A383" s="3">
        <v>2026</v>
      </c>
      <c r="B383" s="4">
        <v>46023</v>
      </c>
      <c r="C383" s="4">
        <v>46203</v>
      </c>
      <c r="D383" s="5" t="s">
        <v>529</v>
      </c>
      <c r="E383" s="4">
        <f t="shared" si="12"/>
        <v>42200</v>
      </c>
      <c r="G383" s="3" t="s">
        <v>39</v>
      </c>
      <c r="H383" s="3" t="s">
        <v>530</v>
      </c>
      <c r="I383" s="12">
        <v>15648.4</v>
      </c>
      <c r="J383" s="3" t="s">
        <v>41</v>
      </c>
      <c r="K383" s="4">
        <v>46118</v>
      </c>
    </row>
    <row r="384" spans="1:11" s="3" customFormat="1" ht="15">
      <c r="A384" s="3">
        <v>2026</v>
      </c>
      <c r="B384" s="4">
        <v>46023</v>
      </c>
      <c r="C384" s="4">
        <v>46203</v>
      </c>
      <c r="D384" s="5" t="s">
        <v>531</v>
      </c>
      <c r="E384" s="4">
        <f t="shared" si="12"/>
        <v>42200</v>
      </c>
      <c r="G384" s="3" t="s">
        <v>39</v>
      </c>
      <c r="H384" s="3" t="s">
        <v>532</v>
      </c>
      <c r="I384" s="12">
        <v>10469</v>
      </c>
      <c r="J384" s="3" t="s">
        <v>41</v>
      </c>
      <c r="K384" s="4">
        <v>46118</v>
      </c>
    </row>
    <row r="385" spans="1:11" s="3" customFormat="1" ht="15">
      <c r="A385" s="3">
        <v>2026</v>
      </c>
      <c r="B385" s="4">
        <v>46023</v>
      </c>
      <c r="C385" s="4">
        <v>46203</v>
      </c>
      <c r="D385" s="5" t="s">
        <v>533</v>
      </c>
      <c r="E385" s="4">
        <f t="shared" si="12"/>
        <v>42206</v>
      </c>
      <c r="G385" s="3" t="s">
        <v>39</v>
      </c>
      <c r="H385" s="3" t="s">
        <v>534</v>
      </c>
      <c r="I385" s="12">
        <v>5800</v>
      </c>
      <c r="J385" s="3" t="s">
        <v>41</v>
      </c>
      <c r="K385" s="4">
        <v>46118</v>
      </c>
    </row>
    <row r="386" spans="1:11" s="3" customFormat="1" ht="15">
      <c r="A386" s="3">
        <v>2026</v>
      </c>
      <c r="B386" s="4">
        <v>46023</v>
      </c>
      <c r="C386" s="4">
        <v>46203</v>
      </c>
      <c r="D386" s="5" t="s">
        <v>535</v>
      </c>
      <c r="E386" s="4">
        <f t="shared" si="12"/>
        <v>42221</v>
      </c>
      <c r="G386" s="3" t="s">
        <v>39</v>
      </c>
      <c r="H386" s="3" t="s">
        <v>536</v>
      </c>
      <c r="I386" s="12">
        <f t="shared" ref="I386:I425" si="13">283.47*0.16+283.47</f>
        <v>328.82520000000005</v>
      </c>
      <c r="J386" s="3" t="s">
        <v>41</v>
      </c>
      <c r="K386" s="4">
        <v>46118</v>
      </c>
    </row>
    <row r="387" spans="1:11" s="3" customFormat="1" ht="15">
      <c r="A387" s="3">
        <v>2026</v>
      </c>
      <c r="B387" s="4">
        <v>46023</v>
      </c>
      <c r="C387" s="4">
        <v>46203</v>
      </c>
      <c r="D387" s="5" t="s">
        <v>535</v>
      </c>
      <c r="E387" s="4">
        <f t="shared" si="12"/>
        <v>42221</v>
      </c>
      <c r="G387" s="3" t="s">
        <v>39</v>
      </c>
      <c r="H387" s="3" t="s">
        <v>537</v>
      </c>
      <c r="I387" s="12">
        <f t="shared" si="13"/>
        <v>328.82520000000005</v>
      </c>
      <c r="J387" s="3" t="s">
        <v>41</v>
      </c>
      <c r="K387" s="4">
        <v>46118</v>
      </c>
    </row>
    <row r="388" spans="1:11" s="3" customFormat="1" ht="15">
      <c r="A388" s="3">
        <v>2026</v>
      </c>
      <c r="B388" s="4">
        <v>46023</v>
      </c>
      <c r="C388" s="4">
        <v>46203</v>
      </c>
      <c r="D388" s="5" t="s">
        <v>535</v>
      </c>
      <c r="E388" s="4">
        <f t="shared" si="12"/>
        <v>42221</v>
      </c>
      <c r="G388" s="3" t="s">
        <v>39</v>
      </c>
      <c r="H388" s="3" t="s">
        <v>538</v>
      </c>
      <c r="I388" s="12">
        <f t="shared" si="13"/>
        <v>328.82520000000005</v>
      </c>
      <c r="J388" s="3" t="s">
        <v>41</v>
      </c>
      <c r="K388" s="4">
        <v>46118</v>
      </c>
    </row>
    <row r="389" spans="1:11" s="3" customFormat="1" ht="15">
      <c r="A389" s="3">
        <v>2026</v>
      </c>
      <c r="B389" s="4">
        <v>46023</v>
      </c>
      <c r="C389" s="4">
        <v>46203</v>
      </c>
      <c r="D389" s="5" t="s">
        <v>535</v>
      </c>
      <c r="E389" s="4">
        <f t="shared" si="12"/>
        <v>42221</v>
      </c>
      <c r="G389" s="3" t="s">
        <v>39</v>
      </c>
      <c r="H389" s="3" t="s">
        <v>539</v>
      </c>
      <c r="I389" s="12">
        <f t="shared" si="13"/>
        <v>328.82520000000005</v>
      </c>
      <c r="J389" s="3" t="s">
        <v>41</v>
      </c>
      <c r="K389" s="4">
        <v>46118</v>
      </c>
    </row>
    <row r="390" spans="1:11" s="3" customFormat="1" ht="15">
      <c r="A390" s="3">
        <v>2026</v>
      </c>
      <c r="B390" s="4">
        <v>46023</v>
      </c>
      <c r="C390" s="4">
        <v>46203</v>
      </c>
      <c r="D390" s="5" t="s">
        <v>535</v>
      </c>
      <c r="E390" s="4">
        <f t="shared" si="12"/>
        <v>42221</v>
      </c>
      <c r="G390" s="3" t="s">
        <v>39</v>
      </c>
      <c r="H390" s="3" t="s">
        <v>540</v>
      </c>
      <c r="I390" s="12">
        <f t="shared" si="13"/>
        <v>328.82520000000005</v>
      </c>
      <c r="J390" s="3" t="s">
        <v>41</v>
      </c>
      <c r="K390" s="4">
        <v>46118</v>
      </c>
    </row>
    <row r="391" spans="1:11" s="3" customFormat="1" ht="15">
      <c r="A391" s="3">
        <v>2026</v>
      </c>
      <c r="B391" s="4">
        <v>46023</v>
      </c>
      <c r="C391" s="4">
        <v>46203</v>
      </c>
      <c r="D391" s="5" t="s">
        <v>535</v>
      </c>
      <c r="E391" s="4">
        <f t="shared" si="12"/>
        <v>42221</v>
      </c>
      <c r="G391" s="3" t="s">
        <v>39</v>
      </c>
      <c r="H391" s="3" t="s">
        <v>541</v>
      </c>
      <c r="I391" s="12">
        <f t="shared" si="13"/>
        <v>328.82520000000005</v>
      </c>
      <c r="J391" s="3" t="s">
        <v>41</v>
      </c>
      <c r="K391" s="4">
        <v>46118</v>
      </c>
    </row>
    <row r="392" spans="1:11" s="3" customFormat="1" ht="15">
      <c r="A392" s="3">
        <v>2026</v>
      </c>
      <c r="B392" s="4">
        <v>46023</v>
      </c>
      <c r="C392" s="4">
        <v>46203</v>
      </c>
      <c r="D392" s="5" t="s">
        <v>535</v>
      </c>
      <c r="E392" s="4">
        <f t="shared" si="12"/>
        <v>42221</v>
      </c>
      <c r="G392" s="3" t="s">
        <v>39</v>
      </c>
      <c r="H392" s="3" t="s">
        <v>542</v>
      </c>
      <c r="I392" s="12">
        <f t="shared" si="13"/>
        <v>328.82520000000005</v>
      </c>
      <c r="J392" s="3" t="s">
        <v>41</v>
      </c>
      <c r="K392" s="4">
        <v>46118</v>
      </c>
    </row>
    <row r="393" spans="1:11" s="3" customFormat="1" ht="15">
      <c r="A393" s="3">
        <v>2026</v>
      </c>
      <c r="B393" s="4">
        <v>46023</v>
      </c>
      <c r="C393" s="4">
        <v>46203</v>
      </c>
      <c r="D393" s="5" t="s">
        <v>535</v>
      </c>
      <c r="E393" s="4">
        <f t="shared" si="12"/>
        <v>42221</v>
      </c>
      <c r="G393" s="3" t="s">
        <v>39</v>
      </c>
      <c r="H393" s="3" t="s">
        <v>543</v>
      </c>
      <c r="I393" s="12">
        <f t="shared" si="13"/>
        <v>328.82520000000005</v>
      </c>
      <c r="J393" s="3" t="s">
        <v>41</v>
      </c>
      <c r="K393" s="4">
        <v>46118</v>
      </c>
    </row>
    <row r="394" spans="1:11" s="3" customFormat="1" ht="15">
      <c r="A394" s="3">
        <v>2026</v>
      </c>
      <c r="B394" s="4">
        <v>46023</v>
      </c>
      <c r="C394" s="4">
        <v>46203</v>
      </c>
      <c r="D394" s="5" t="s">
        <v>535</v>
      </c>
      <c r="E394" s="4">
        <f t="shared" si="12"/>
        <v>42221</v>
      </c>
      <c r="G394" s="3" t="s">
        <v>39</v>
      </c>
      <c r="H394" s="3" t="s">
        <v>544</v>
      </c>
      <c r="I394" s="12">
        <f t="shared" si="13"/>
        <v>328.82520000000005</v>
      </c>
      <c r="J394" s="3" t="s">
        <v>41</v>
      </c>
      <c r="K394" s="4">
        <v>46118</v>
      </c>
    </row>
    <row r="395" spans="1:11" s="3" customFormat="1" ht="15">
      <c r="A395" s="3">
        <v>2026</v>
      </c>
      <c r="B395" s="4">
        <v>46023</v>
      </c>
      <c r="C395" s="4">
        <v>46203</v>
      </c>
      <c r="D395" s="5" t="s">
        <v>535</v>
      </c>
      <c r="E395" s="4">
        <f t="shared" si="12"/>
        <v>42221</v>
      </c>
      <c r="G395" s="3" t="s">
        <v>39</v>
      </c>
      <c r="H395" s="3" t="s">
        <v>545</v>
      </c>
      <c r="I395" s="12">
        <f t="shared" si="13"/>
        <v>328.82520000000005</v>
      </c>
      <c r="J395" s="3" t="s">
        <v>41</v>
      </c>
      <c r="K395" s="4">
        <v>46118</v>
      </c>
    </row>
    <row r="396" spans="1:11" s="3" customFormat="1" ht="15">
      <c r="A396" s="3">
        <v>2026</v>
      </c>
      <c r="B396" s="4">
        <v>46023</v>
      </c>
      <c r="C396" s="4">
        <v>46203</v>
      </c>
      <c r="D396" s="5" t="s">
        <v>535</v>
      </c>
      <c r="E396" s="4">
        <f t="shared" si="12"/>
        <v>42221</v>
      </c>
      <c r="G396" s="3" t="s">
        <v>39</v>
      </c>
      <c r="H396" s="3" t="s">
        <v>546</v>
      </c>
      <c r="I396" s="12">
        <f t="shared" si="13"/>
        <v>328.82520000000005</v>
      </c>
      <c r="J396" s="3" t="s">
        <v>41</v>
      </c>
      <c r="K396" s="4">
        <v>46118</v>
      </c>
    </row>
    <row r="397" spans="1:11" s="3" customFormat="1" ht="15">
      <c r="A397" s="3">
        <v>2026</v>
      </c>
      <c r="B397" s="4">
        <v>46023</v>
      </c>
      <c r="C397" s="4">
        <v>46203</v>
      </c>
      <c r="D397" s="5" t="s">
        <v>535</v>
      </c>
      <c r="E397" s="4">
        <f t="shared" si="12"/>
        <v>42221</v>
      </c>
      <c r="G397" s="3" t="s">
        <v>39</v>
      </c>
      <c r="H397" s="3" t="s">
        <v>547</v>
      </c>
      <c r="I397" s="12">
        <f t="shared" si="13"/>
        <v>328.82520000000005</v>
      </c>
      <c r="J397" s="3" t="s">
        <v>41</v>
      </c>
      <c r="K397" s="4">
        <v>46118</v>
      </c>
    </row>
    <row r="398" spans="1:11" s="3" customFormat="1" ht="15">
      <c r="A398" s="3">
        <v>2026</v>
      </c>
      <c r="B398" s="4">
        <v>46023</v>
      </c>
      <c r="C398" s="4">
        <v>46203</v>
      </c>
      <c r="D398" s="5" t="s">
        <v>535</v>
      </c>
      <c r="E398" s="4">
        <f t="shared" ref="E398:E461" si="14">VLOOKUP(D398,BD_B,2)</f>
        <v>42221</v>
      </c>
      <c r="G398" s="3" t="s">
        <v>39</v>
      </c>
      <c r="H398" s="3" t="s">
        <v>548</v>
      </c>
      <c r="I398" s="12">
        <f t="shared" si="13"/>
        <v>328.82520000000005</v>
      </c>
      <c r="J398" s="3" t="s">
        <v>41</v>
      </c>
      <c r="K398" s="4">
        <v>46118</v>
      </c>
    </row>
    <row r="399" spans="1:11" s="3" customFormat="1" ht="15">
      <c r="A399" s="3">
        <v>2026</v>
      </c>
      <c r="B399" s="4">
        <v>46023</v>
      </c>
      <c r="C399" s="4">
        <v>46203</v>
      </c>
      <c r="D399" s="5" t="s">
        <v>535</v>
      </c>
      <c r="E399" s="4">
        <f t="shared" si="14"/>
        <v>42221</v>
      </c>
      <c r="G399" s="3" t="s">
        <v>39</v>
      </c>
      <c r="H399" s="3" t="s">
        <v>549</v>
      </c>
      <c r="I399" s="12">
        <f t="shared" si="13"/>
        <v>328.82520000000005</v>
      </c>
      <c r="J399" s="3" t="s">
        <v>41</v>
      </c>
      <c r="K399" s="4">
        <v>46118</v>
      </c>
    </row>
    <row r="400" spans="1:11" s="3" customFormat="1" ht="15">
      <c r="A400" s="3">
        <v>2026</v>
      </c>
      <c r="B400" s="4">
        <v>46023</v>
      </c>
      <c r="C400" s="4">
        <v>46203</v>
      </c>
      <c r="D400" s="5" t="s">
        <v>535</v>
      </c>
      <c r="E400" s="4">
        <f t="shared" si="14"/>
        <v>42221</v>
      </c>
      <c r="G400" s="3" t="s">
        <v>39</v>
      </c>
      <c r="H400" s="3" t="s">
        <v>550</v>
      </c>
      <c r="I400" s="12">
        <f t="shared" si="13"/>
        <v>328.82520000000005</v>
      </c>
      <c r="J400" s="3" t="s">
        <v>41</v>
      </c>
      <c r="K400" s="4">
        <v>46118</v>
      </c>
    </row>
    <row r="401" spans="1:11" s="3" customFormat="1" ht="15">
      <c r="A401" s="3">
        <v>2026</v>
      </c>
      <c r="B401" s="4">
        <v>46023</v>
      </c>
      <c r="C401" s="4">
        <v>46203</v>
      </c>
      <c r="D401" s="5" t="s">
        <v>535</v>
      </c>
      <c r="E401" s="4">
        <f t="shared" si="14"/>
        <v>42221</v>
      </c>
      <c r="G401" s="3" t="s">
        <v>39</v>
      </c>
      <c r="H401" s="3" t="s">
        <v>551</v>
      </c>
      <c r="I401" s="12">
        <f t="shared" si="13"/>
        <v>328.82520000000005</v>
      </c>
      <c r="J401" s="3" t="s">
        <v>41</v>
      </c>
      <c r="K401" s="4">
        <v>46118</v>
      </c>
    </row>
    <row r="402" spans="1:11" s="3" customFormat="1" ht="15">
      <c r="A402" s="3">
        <v>2026</v>
      </c>
      <c r="B402" s="4">
        <v>46023</v>
      </c>
      <c r="C402" s="4">
        <v>46203</v>
      </c>
      <c r="D402" s="5" t="s">
        <v>535</v>
      </c>
      <c r="E402" s="4">
        <f t="shared" si="14"/>
        <v>42221</v>
      </c>
      <c r="G402" s="3" t="s">
        <v>39</v>
      </c>
      <c r="H402" s="3" t="s">
        <v>552</v>
      </c>
      <c r="I402" s="12">
        <f t="shared" si="13"/>
        <v>328.82520000000005</v>
      </c>
      <c r="J402" s="3" t="s">
        <v>41</v>
      </c>
      <c r="K402" s="4">
        <v>46118</v>
      </c>
    </row>
    <row r="403" spans="1:11" s="3" customFormat="1" ht="15">
      <c r="A403" s="3">
        <v>2026</v>
      </c>
      <c r="B403" s="4">
        <v>46023</v>
      </c>
      <c r="C403" s="4">
        <v>46203</v>
      </c>
      <c r="D403" s="5" t="s">
        <v>535</v>
      </c>
      <c r="E403" s="4">
        <f t="shared" si="14"/>
        <v>42221</v>
      </c>
      <c r="G403" s="3" t="s">
        <v>39</v>
      </c>
      <c r="H403" s="3" t="s">
        <v>553</v>
      </c>
      <c r="I403" s="12">
        <f t="shared" si="13"/>
        <v>328.82520000000005</v>
      </c>
      <c r="J403" s="3" t="s">
        <v>41</v>
      </c>
      <c r="K403" s="4">
        <v>46118</v>
      </c>
    </row>
    <row r="404" spans="1:11" s="3" customFormat="1" ht="15">
      <c r="A404" s="3">
        <v>2026</v>
      </c>
      <c r="B404" s="4">
        <v>46023</v>
      </c>
      <c r="C404" s="4">
        <v>46203</v>
      </c>
      <c r="D404" s="5" t="s">
        <v>535</v>
      </c>
      <c r="E404" s="4">
        <f t="shared" si="14"/>
        <v>42221</v>
      </c>
      <c r="G404" s="3" t="s">
        <v>39</v>
      </c>
      <c r="H404" s="3" t="s">
        <v>554</v>
      </c>
      <c r="I404" s="12">
        <f t="shared" si="13"/>
        <v>328.82520000000005</v>
      </c>
      <c r="J404" s="3" t="s">
        <v>41</v>
      </c>
      <c r="K404" s="4">
        <v>46118</v>
      </c>
    </row>
    <row r="405" spans="1:11" s="3" customFormat="1" ht="15">
      <c r="A405" s="3">
        <v>2026</v>
      </c>
      <c r="B405" s="4">
        <v>46023</v>
      </c>
      <c r="C405" s="4">
        <v>46203</v>
      </c>
      <c r="D405" s="5" t="s">
        <v>535</v>
      </c>
      <c r="E405" s="4">
        <f t="shared" si="14"/>
        <v>42221</v>
      </c>
      <c r="G405" s="3" t="s">
        <v>39</v>
      </c>
      <c r="H405" s="3" t="s">
        <v>555</v>
      </c>
      <c r="I405" s="12">
        <f t="shared" si="13"/>
        <v>328.82520000000005</v>
      </c>
      <c r="J405" s="3" t="s">
        <v>41</v>
      </c>
      <c r="K405" s="4">
        <v>46118</v>
      </c>
    </row>
    <row r="406" spans="1:11" s="3" customFormat="1" ht="15">
      <c r="A406" s="3">
        <v>2026</v>
      </c>
      <c r="B406" s="4">
        <v>46023</v>
      </c>
      <c r="C406" s="4">
        <v>46203</v>
      </c>
      <c r="D406" s="5" t="s">
        <v>535</v>
      </c>
      <c r="E406" s="4">
        <f t="shared" si="14"/>
        <v>42221</v>
      </c>
      <c r="G406" s="3" t="s">
        <v>39</v>
      </c>
      <c r="H406" s="3" t="s">
        <v>556</v>
      </c>
      <c r="I406" s="12">
        <f t="shared" si="13"/>
        <v>328.82520000000005</v>
      </c>
      <c r="J406" s="3" t="s">
        <v>41</v>
      </c>
      <c r="K406" s="4">
        <v>46118</v>
      </c>
    </row>
    <row r="407" spans="1:11" s="3" customFormat="1" ht="15">
      <c r="A407" s="3">
        <v>2026</v>
      </c>
      <c r="B407" s="4">
        <v>46023</v>
      </c>
      <c r="C407" s="4">
        <v>46203</v>
      </c>
      <c r="D407" s="5" t="s">
        <v>535</v>
      </c>
      <c r="E407" s="4">
        <f t="shared" si="14"/>
        <v>42221</v>
      </c>
      <c r="G407" s="3" t="s">
        <v>39</v>
      </c>
      <c r="H407" s="3" t="s">
        <v>557</v>
      </c>
      <c r="I407" s="12">
        <f t="shared" si="13"/>
        <v>328.82520000000005</v>
      </c>
      <c r="J407" s="3" t="s">
        <v>41</v>
      </c>
      <c r="K407" s="4">
        <v>46118</v>
      </c>
    </row>
    <row r="408" spans="1:11" s="3" customFormat="1" ht="15">
      <c r="A408" s="3">
        <v>2026</v>
      </c>
      <c r="B408" s="4">
        <v>46023</v>
      </c>
      <c r="C408" s="4">
        <v>46203</v>
      </c>
      <c r="D408" s="5" t="s">
        <v>535</v>
      </c>
      <c r="E408" s="4">
        <f t="shared" si="14"/>
        <v>42221</v>
      </c>
      <c r="G408" s="3" t="s">
        <v>39</v>
      </c>
      <c r="H408" s="3" t="s">
        <v>558</v>
      </c>
      <c r="I408" s="12">
        <f t="shared" si="13"/>
        <v>328.82520000000005</v>
      </c>
      <c r="J408" s="3" t="s">
        <v>41</v>
      </c>
      <c r="K408" s="4">
        <v>46118</v>
      </c>
    </row>
    <row r="409" spans="1:11" s="3" customFormat="1" ht="15">
      <c r="A409" s="3">
        <v>2026</v>
      </c>
      <c r="B409" s="4">
        <v>46023</v>
      </c>
      <c r="C409" s="4">
        <v>46203</v>
      </c>
      <c r="D409" s="5" t="s">
        <v>535</v>
      </c>
      <c r="E409" s="4">
        <f t="shared" si="14"/>
        <v>42221</v>
      </c>
      <c r="G409" s="3" t="s">
        <v>39</v>
      </c>
      <c r="H409" s="3" t="s">
        <v>559</v>
      </c>
      <c r="I409" s="12">
        <f t="shared" si="13"/>
        <v>328.82520000000005</v>
      </c>
      <c r="J409" s="3" t="s">
        <v>41</v>
      </c>
      <c r="K409" s="4">
        <v>46118</v>
      </c>
    </row>
    <row r="410" spans="1:11" s="3" customFormat="1" ht="15">
      <c r="A410" s="3">
        <v>2026</v>
      </c>
      <c r="B410" s="4">
        <v>46023</v>
      </c>
      <c r="C410" s="4">
        <v>46203</v>
      </c>
      <c r="D410" s="5" t="s">
        <v>535</v>
      </c>
      <c r="E410" s="4">
        <f t="shared" si="14"/>
        <v>42221</v>
      </c>
      <c r="G410" s="3" t="s">
        <v>39</v>
      </c>
      <c r="H410" s="3" t="s">
        <v>560</v>
      </c>
      <c r="I410" s="12">
        <f t="shared" si="13"/>
        <v>328.82520000000005</v>
      </c>
      <c r="J410" s="3" t="s">
        <v>41</v>
      </c>
      <c r="K410" s="4">
        <v>46118</v>
      </c>
    </row>
    <row r="411" spans="1:11" s="3" customFormat="1" ht="15">
      <c r="A411" s="3">
        <v>2026</v>
      </c>
      <c r="B411" s="4">
        <v>46023</v>
      </c>
      <c r="C411" s="4">
        <v>46203</v>
      </c>
      <c r="D411" s="5" t="s">
        <v>535</v>
      </c>
      <c r="E411" s="4">
        <f t="shared" si="14"/>
        <v>42221</v>
      </c>
      <c r="G411" s="3" t="s">
        <v>39</v>
      </c>
      <c r="H411" s="3" t="s">
        <v>561</v>
      </c>
      <c r="I411" s="12">
        <f t="shared" si="13"/>
        <v>328.82520000000005</v>
      </c>
      <c r="J411" s="3" t="s">
        <v>41</v>
      </c>
      <c r="K411" s="4">
        <v>46118</v>
      </c>
    </row>
    <row r="412" spans="1:11" s="3" customFormat="1" ht="15">
      <c r="A412" s="3">
        <v>2026</v>
      </c>
      <c r="B412" s="4">
        <v>46023</v>
      </c>
      <c r="C412" s="4">
        <v>46203</v>
      </c>
      <c r="D412" s="5" t="s">
        <v>535</v>
      </c>
      <c r="E412" s="4">
        <f t="shared" si="14"/>
        <v>42221</v>
      </c>
      <c r="G412" s="3" t="s">
        <v>39</v>
      </c>
      <c r="H412" s="3" t="s">
        <v>562</v>
      </c>
      <c r="I412" s="12">
        <f t="shared" si="13"/>
        <v>328.82520000000005</v>
      </c>
      <c r="J412" s="3" t="s">
        <v>41</v>
      </c>
      <c r="K412" s="4">
        <v>46118</v>
      </c>
    </row>
    <row r="413" spans="1:11" s="3" customFormat="1" ht="15">
      <c r="A413" s="3">
        <v>2026</v>
      </c>
      <c r="B413" s="4">
        <v>46023</v>
      </c>
      <c r="C413" s="4">
        <v>46203</v>
      </c>
      <c r="D413" s="5" t="s">
        <v>535</v>
      </c>
      <c r="E413" s="4">
        <f t="shared" si="14"/>
        <v>42221</v>
      </c>
      <c r="G413" s="3" t="s">
        <v>39</v>
      </c>
      <c r="H413" s="3" t="s">
        <v>563</v>
      </c>
      <c r="I413" s="12">
        <f t="shared" si="13"/>
        <v>328.82520000000005</v>
      </c>
      <c r="J413" s="3" t="s">
        <v>41</v>
      </c>
      <c r="K413" s="4">
        <v>46118</v>
      </c>
    </row>
    <row r="414" spans="1:11" s="3" customFormat="1" ht="15">
      <c r="A414" s="3">
        <v>2026</v>
      </c>
      <c r="B414" s="4">
        <v>46023</v>
      </c>
      <c r="C414" s="4">
        <v>46203</v>
      </c>
      <c r="D414" s="5" t="s">
        <v>535</v>
      </c>
      <c r="E414" s="4">
        <f t="shared" si="14"/>
        <v>42221</v>
      </c>
      <c r="G414" s="3" t="s">
        <v>39</v>
      </c>
      <c r="H414" s="3" t="s">
        <v>564</v>
      </c>
      <c r="I414" s="12">
        <f t="shared" si="13"/>
        <v>328.82520000000005</v>
      </c>
      <c r="J414" s="3" t="s">
        <v>41</v>
      </c>
      <c r="K414" s="4">
        <v>46118</v>
      </c>
    </row>
    <row r="415" spans="1:11" s="3" customFormat="1" ht="15">
      <c r="A415" s="3">
        <v>2026</v>
      </c>
      <c r="B415" s="4">
        <v>46023</v>
      </c>
      <c r="C415" s="4">
        <v>46203</v>
      </c>
      <c r="D415" s="5" t="s">
        <v>535</v>
      </c>
      <c r="E415" s="4">
        <f t="shared" si="14"/>
        <v>42221</v>
      </c>
      <c r="G415" s="3" t="s">
        <v>39</v>
      </c>
      <c r="H415" s="3" t="s">
        <v>565</v>
      </c>
      <c r="I415" s="12">
        <f t="shared" si="13"/>
        <v>328.82520000000005</v>
      </c>
      <c r="J415" s="3" t="s">
        <v>41</v>
      </c>
      <c r="K415" s="4">
        <v>46118</v>
      </c>
    </row>
    <row r="416" spans="1:11" s="3" customFormat="1" ht="15">
      <c r="A416" s="3">
        <v>2026</v>
      </c>
      <c r="B416" s="4">
        <v>46023</v>
      </c>
      <c r="C416" s="4">
        <v>46203</v>
      </c>
      <c r="D416" s="5" t="s">
        <v>535</v>
      </c>
      <c r="E416" s="4">
        <f t="shared" si="14"/>
        <v>42221</v>
      </c>
      <c r="G416" s="3" t="s">
        <v>39</v>
      </c>
      <c r="H416" s="3" t="s">
        <v>566</v>
      </c>
      <c r="I416" s="12">
        <f t="shared" si="13"/>
        <v>328.82520000000005</v>
      </c>
      <c r="J416" s="3" t="s">
        <v>41</v>
      </c>
      <c r="K416" s="4">
        <v>46118</v>
      </c>
    </row>
    <row r="417" spans="1:11" s="3" customFormat="1" ht="15">
      <c r="A417" s="3">
        <v>2026</v>
      </c>
      <c r="B417" s="4">
        <v>46023</v>
      </c>
      <c r="C417" s="4">
        <v>46203</v>
      </c>
      <c r="D417" s="5" t="s">
        <v>535</v>
      </c>
      <c r="E417" s="4">
        <f t="shared" si="14"/>
        <v>42221</v>
      </c>
      <c r="G417" s="3" t="s">
        <v>39</v>
      </c>
      <c r="H417" s="3" t="s">
        <v>567</v>
      </c>
      <c r="I417" s="12">
        <f t="shared" si="13"/>
        <v>328.82520000000005</v>
      </c>
      <c r="J417" s="3" t="s">
        <v>41</v>
      </c>
      <c r="K417" s="4">
        <v>46118</v>
      </c>
    </row>
    <row r="418" spans="1:11" s="3" customFormat="1" ht="15">
      <c r="A418" s="3">
        <v>2026</v>
      </c>
      <c r="B418" s="4">
        <v>46023</v>
      </c>
      <c r="C418" s="4">
        <v>46203</v>
      </c>
      <c r="D418" s="5" t="s">
        <v>535</v>
      </c>
      <c r="E418" s="4">
        <f t="shared" si="14"/>
        <v>42221</v>
      </c>
      <c r="G418" s="3" t="s">
        <v>39</v>
      </c>
      <c r="H418" s="3" t="s">
        <v>568</v>
      </c>
      <c r="I418" s="12">
        <f t="shared" si="13"/>
        <v>328.82520000000005</v>
      </c>
      <c r="J418" s="3" t="s">
        <v>41</v>
      </c>
      <c r="K418" s="4">
        <v>46118</v>
      </c>
    </row>
    <row r="419" spans="1:11" s="3" customFormat="1" ht="15">
      <c r="A419" s="3">
        <v>2026</v>
      </c>
      <c r="B419" s="4">
        <v>46023</v>
      </c>
      <c r="C419" s="4">
        <v>46203</v>
      </c>
      <c r="D419" s="5" t="s">
        <v>535</v>
      </c>
      <c r="E419" s="4">
        <f t="shared" si="14"/>
        <v>42221</v>
      </c>
      <c r="G419" s="3" t="s">
        <v>39</v>
      </c>
      <c r="H419" s="3" t="s">
        <v>569</v>
      </c>
      <c r="I419" s="12">
        <f t="shared" si="13"/>
        <v>328.82520000000005</v>
      </c>
      <c r="J419" s="3" t="s">
        <v>41</v>
      </c>
      <c r="K419" s="4">
        <v>46118</v>
      </c>
    </row>
    <row r="420" spans="1:11" s="3" customFormat="1" ht="15">
      <c r="A420" s="3">
        <v>2026</v>
      </c>
      <c r="B420" s="4">
        <v>46023</v>
      </c>
      <c r="C420" s="4">
        <v>46203</v>
      </c>
      <c r="D420" s="5" t="s">
        <v>535</v>
      </c>
      <c r="E420" s="4">
        <f t="shared" si="14"/>
        <v>42221</v>
      </c>
      <c r="G420" s="3" t="s">
        <v>39</v>
      </c>
      <c r="H420" s="3" t="s">
        <v>570</v>
      </c>
      <c r="I420" s="12">
        <f t="shared" si="13"/>
        <v>328.82520000000005</v>
      </c>
      <c r="J420" s="3" t="s">
        <v>41</v>
      </c>
      <c r="K420" s="4">
        <v>46118</v>
      </c>
    </row>
    <row r="421" spans="1:11" s="3" customFormat="1" ht="15">
      <c r="A421" s="3">
        <v>2026</v>
      </c>
      <c r="B421" s="4">
        <v>46023</v>
      </c>
      <c r="C421" s="4">
        <v>46203</v>
      </c>
      <c r="D421" s="5" t="s">
        <v>535</v>
      </c>
      <c r="E421" s="4">
        <f t="shared" si="14"/>
        <v>42221</v>
      </c>
      <c r="G421" s="3" t="s">
        <v>39</v>
      </c>
      <c r="H421" s="3" t="s">
        <v>571</v>
      </c>
      <c r="I421" s="12">
        <f t="shared" si="13"/>
        <v>328.82520000000005</v>
      </c>
      <c r="J421" s="3" t="s">
        <v>41</v>
      </c>
      <c r="K421" s="4">
        <v>46118</v>
      </c>
    </row>
    <row r="422" spans="1:11" s="3" customFormat="1" ht="15">
      <c r="A422" s="3">
        <v>2026</v>
      </c>
      <c r="B422" s="4">
        <v>46023</v>
      </c>
      <c r="C422" s="4">
        <v>46203</v>
      </c>
      <c r="D422" s="5" t="s">
        <v>535</v>
      </c>
      <c r="E422" s="4">
        <f t="shared" si="14"/>
        <v>42221</v>
      </c>
      <c r="G422" s="3" t="s">
        <v>39</v>
      </c>
      <c r="H422" s="3" t="s">
        <v>572</v>
      </c>
      <c r="I422" s="12">
        <f t="shared" si="13"/>
        <v>328.82520000000005</v>
      </c>
      <c r="J422" s="3" t="s">
        <v>41</v>
      </c>
      <c r="K422" s="4">
        <v>46118</v>
      </c>
    </row>
    <row r="423" spans="1:11" s="3" customFormat="1" ht="15">
      <c r="A423" s="3">
        <v>2026</v>
      </c>
      <c r="B423" s="4">
        <v>46023</v>
      </c>
      <c r="C423" s="4">
        <v>46203</v>
      </c>
      <c r="D423" s="5" t="s">
        <v>535</v>
      </c>
      <c r="E423" s="4">
        <f t="shared" si="14"/>
        <v>42221</v>
      </c>
      <c r="G423" s="3" t="s">
        <v>39</v>
      </c>
      <c r="H423" s="3" t="s">
        <v>573</v>
      </c>
      <c r="I423" s="12">
        <f t="shared" si="13"/>
        <v>328.82520000000005</v>
      </c>
      <c r="J423" s="3" t="s">
        <v>41</v>
      </c>
      <c r="K423" s="4">
        <v>46118</v>
      </c>
    </row>
    <row r="424" spans="1:11" s="3" customFormat="1" ht="15">
      <c r="A424" s="3">
        <v>2026</v>
      </c>
      <c r="B424" s="4">
        <v>46023</v>
      </c>
      <c r="C424" s="4">
        <v>46203</v>
      </c>
      <c r="D424" s="5" t="s">
        <v>535</v>
      </c>
      <c r="E424" s="4">
        <f t="shared" si="14"/>
        <v>42221</v>
      </c>
      <c r="G424" s="3" t="s">
        <v>39</v>
      </c>
      <c r="H424" s="3" t="s">
        <v>574</v>
      </c>
      <c r="I424" s="12">
        <f t="shared" si="13"/>
        <v>328.82520000000005</v>
      </c>
      <c r="J424" s="3" t="s">
        <v>41</v>
      </c>
      <c r="K424" s="4">
        <v>46118</v>
      </c>
    </row>
    <row r="425" spans="1:11" s="3" customFormat="1" ht="15">
      <c r="A425" s="3">
        <v>2026</v>
      </c>
      <c r="B425" s="4">
        <v>46023</v>
      </c>
      <c r="C425" s="4">
        <v>46203</v>
      </c>
      <c r="D425" s="5" t="s">
        <v>535</v>
      </c>
      <c r="E425" s="4">
        <f t="shared" si="14"/>
        <v>42221</v>
      </c>
      <c r="G425" s="3" t="s">
        <v>39</v>
      </c>
      <c r="H425" s="3" t="s">
        <v>575</v>
      </c>
      <c r="I425" s="12">
        <f t="shared" si="13"/>
        <v>328.82520000000005</v>
      </c>
      <c r="J425" s="3" t="s">
        <v>41</v>
      </c>
      <c r="K425" s="4">
        <v>46118</v>
      </c>
    </row>
    <row r="426" spans="1:11" s="3" customFormat="1" ht="15">
      <c r="A426" s="3">
        <v>2026</v>
      </c>
      <c r="B426" s="4">
        <v>46023</v>
      </c>
      <c r="C426" s="4">
        <v>46203</v>
      </c>
      <c r="D426" s="5" t="s">
        <v>576</v>
      </c>
      <c r="E426" s="4">
        <f t="shared" si="14"/>
        <v>42221</v>
      </c>
      <c r="G426" s="3" t="s">
        <v>39</v>
      </c>
      <c r="H426" s="3" t="s">
        <v>577</v>
      </c>
      <c r="I426" s="12">
        <v>6932.08</v>
      </c>
      <c r="J426" s="3" t="s">
        <v>41</v>
      </c>
      <c r="K426" s="4">
        <v>46118</v>
      </c>
    </row>
    <row r="427" spans="1:11" s="3" customFormat="1" ht="15">
      <c r="A427" s="3">
        <v>2026</v>
      </c>
      <c r="B427" s="4">
        <v>46023</v>
      </c>
      <c r="C427" s="4">
        <v>46203</v>
      </c>
      <c r="D427" s="5" t="s">
        <v>1182</v>
      </c>
      <c r="E427" s="4">
        <f t="shared" si="14"/>
        <v>40290</v>
      </c>
      <c r="G427" s="3" t="s">
        <v>39</v>
      </c>
      <c r="H427" s="3" t="s">
        <v>578</v>
      </c>
      <c r="I427" s="12">
        <v>1787.97</v>
      </c>
      <c r="J427" s="3" t="s">
        <v>41</v>
      </c>
      <c r="K427" s="4">
        <v>46118</v>
      </c>
    </row>
    <row r="428" spans="1:11" s="3" customFormat="1" ht="15">
      <c r="A428" s="3">
        <v>2026</v>
      </c>
      <c r="B428" s="4">
        <v>46023</v>
      </c>
      <c r="C428" s="4">
        <v>46203</v>
      </c>
      <c r="D428" s="5" t="s">
        <v>579</v>
      </c>
      <c r="E428" s="4">
        <f t="shared" si="14"/>
        <v>42222</v>
      </c>
      <c r="G428" s="3" t="s">
        <v>39</v>
      </c>
      <c r="H428" s="3" t="s">
        <v>580</v>
      </c>
      <c r="I428" s="12">
        <v>7424</v>
      </c>
      <c r="J428" s="3" t="s">
        <v>41</v>
      </c>
      <c r="K428" s="4">
        <v>46118</v>
      </c>
    </row>
    <row r="429" spans="1:11" s="3" customFormat="1" ht="15">
      <c r="A429" s="3">
        <v>2026</v>
      </c>
      <c r="B429" s="4">
        <v>46023</v>
      </c>
      <c r="C429" s="4">
        <v>46203</v>
      </c>
      <c r="D429" s="5" t="s">
        <v>581</v>
      </c>
      <c r="E429" s="4">
        <f t="shared" si="14"/>
        <v>42226</v>
      </c>
      <c r="G429" s="3" t="s">
        <v>39</v>
      </c>
      <c r="H429" s="3" t="s">
        <v>582</v>
      </c>
      <c r="I429" s="12">
        <v>15269.08</v>
      </c>
      <c r="J429" s="3" t="s">
        <v>41</v>
      </c>
      <c r="K429" s="4">
        <v>46118</v>
      </c>
    </row>
    <row r="430" spans="1:11" s="3" customFormat="1" ht="15">
      <c r="A430" s="3">
        <v>2026</v>
      </c>
      <c r="B430" s="4">
        <v>46023</v>
      </c>
      <c r="C430" s="4">
        <v>46203</v>
      </c>
      <c r="D430" s="5" t="s">
        <v>583</v>
      </c>
      <c r="E430" s="4">
        <f t="shared" si="14"/>
        <v>42227</v>
      </c>
      <c r="G430" s="3" t="s">
        <v>39</v>
      </c>
      <c r="H430" s="3" t="s">
        <v>584</v>
      </c>
      <c r="I430" s="12">
        <v>8499</v>
      </c>
      <c r="J430" s="3" t="s">
        <v>41</v>
      </c>
      <c r="K430" s="4">
        <v>46118</v>
      </c>
    </row>
    <row r="431" spans="1:11" s="3" customFormat="1" ht="15">
      <c r="A431" s="3">
        <v>2026</v>
      </c>
      <c r="B431" s="4">
        <v>46023</v>
      </c>
      <c r="C431" s="4">
        <v>46203</v>
      </c>
      <c r="D431" s="5" t="s">
        <v>585</v>
      </c>
      <c r="E431" s="4">
        <f t="shared" si="14"/>
        <v>42234</v>
      </c>
      <c r="G431" s="3" t="s">
        <v>39</v>
      </c>
      <c r="H431" s="3" t="s">
        <v>586</v>
      </c>
      <c r="I431" s="12">
        <v>1990</v>
      </c>
      <c r="J431" s="3" t="s">
        <v>41</v>
      </c>
      <c r="K431" s="4">
        <v>46118</v>
      </c>
    </row>
    <row r="432" spans="1:11" s="3" customFormat="1" ht="15">
      <c r="A432" s="3">
        <v>2026</v>
      </c>
      <c r="B432" s="4">
        <v>46023</v>
      </c>
      <c r="C432" s="4">
        <v>46203</v>
      </c>
      <c r="D432" s="5" t="s">
        <v>585</v>
      </c>
      <c r="E432" s="4">
        <f t="shared" si="14"/>
        <v>42234</v>
      </c>
      <c r="G432" s="3" t="s">
        <v>39</v>
      </c>
      <c r="H432" s="3" t="s">
        <v>587</v>
      </c>
      <c r="I432" s="12">
        <v>1990</v>
      </c>
      <c r="J432" s="3" t="s">
        <v>41</v>
      </c>
      <c r="K432" s="4">
        <v>46118</v>
      </c>
    </row>
    <row r="433" spans="1:11" s="3" customFormat="1" ht="15">
      <c r="A433" s="3">
        <v>2026</v>
      </c>
      <c r="B433" s="4">
        <v>46023</v>
      </c>
      <c r="C433" s="4">
        <v>46203</v>
      </c>
      <c r="D433" s="5" t="s">
        <v>588</v>
      </c>
      <c r="E433" s="4">
        <f t="shared" si="14"/>
        <v>42234</v>
      </c>
      <c r="G433" s="3" t="s">
        <v>39</v>
      </c>
      <c r="H433" s="3" t="s">
        <v>589</v>
      </c>
      <c r="I433" s="12">
        <v>6999.01</v>
      </c>
      <c r="J433" s="3" t="s">
        <v>41</v>
      </c>
      <c r="K433" s="4">
        <v>46118</v>
      </c>
    </row>
    <row r="434" spans="1:11" s="3" customFormat="1" ht="15">
      <c r="A434" s="3">
        <v>2026</v>
      </c>
      <c r="B434" s="4">
        <v>46023</v>
      </c>
      <c r="C434" s="4">
        <v>46203</v>
      </c>
      <c r="D434" s="5" t="s">
        <v>590</v>
      </c>
      <c r="E434" s="4">
        <f t="shared" si="14"/>
        <v>42234</v>
      </c>
      <c r="G434" s="3" t="s">
        <v>39</v>
      </c>
      <c r="H434" s="3" t="s">
        <v>591</v>
      </c>
      <c r="I434" s="12">
        <v>2331.4299999999998</v>
      </c>
      <c r="J434" s="3" t="s">
        <v>41</v>
      </c>
      <c r="K434" s="4">
        <v>46118</v>
      </c>
    </row>
    <row r="435" spans="1:11" s="3" customFormat="1" ht="15">
      <c r="A435" s="3">
        <v>2026</v>
      </c>
      <c r="B435" s="4">
        <v>46023</v>
      </c>
      <c r="C435" s="4">
        <v>46203</v>
      </c>
      <c r="D435" s="5" t="s">
        <v>590</v>
      </c>
      <c r="E435" s="4">
        <f t="shared" si="14"/>
        <v>42234</v>
      </c>
      <c r="G435" s="3" t="s">
        <v>39</v>
      </c>
      <c r="H435" s="3" t="s">
        <v>592</v>
      </c>
      <c r="I435" s="12">
        <v>2331.4299999999998</v>
      </c>
      <c r="J435" s="3" t="s">
        <v>41</v>
      </c>
      <c r="K435" s="4">
        <v>46118</v>
      </c>
    </row>
    <row r="436" spans="1:11" s="3" customFormat="1" ht="15">
      <c r="A436" s="3">
        <v>2026</v>
      </c>
      <c r="B436" s="4">
        <v>46023</v>
      </c>
      <c r="C436" s="4">
        <v>46203</v>
      </c>
      <c r="D436" s="5" t="s">
        <v>593</v>
      </c>
      <c r="E436" s="4">
        <f t="shared" si="14"/>
        <v>42243</v>
      </c>
      <c r="G436" s="3" t="s">
        <v>39</v>
      </c>
      <c r="H436" s="3" t="s">
        <v>594</v>
      </c>
      <c r="I436" s="12">
        <f t="shared" ref="I436:I447" si="15">1444*0.16+1444</f>
        <v>1675.04</v>
      </c>
      <c r="J436" s="3" t="s">
        <v>41</v>
      </c>
      <c r="K436" s="4">
        <v>46118</v>
      </c>
    </row>
    <row r="437" spans="1:11" s="3" customFormat="1" ht="15">
      <c r="A437" s="3">
        <v>2026</v>
      </c>
      <c r="B437" s="4">
        <v>46023</v>
      </c>
      <c r="C437" s="4">
        <v>46203</v>
      </c>
      <c r="D437" s="5" t="s">
        <v>593</v>
      </c>
      <c r="E437" s="4">
        <f t="shared" si="14"/>
        <v>42243</v>
      </c>
      <c r="G437" s="3" t="s">
        <v>39</v>
      </c>
      <c r="H437" s="3" t="s">
        <v>595</v>
      </c>
      <c r="I437" s="12">
        <f t="shared" si="15"/>
        <v>1675.04</v>
      </c>
      <c r="J437" s="3" t="s">
        <v>41</v>
      </c>
      <c r="K437" s="4">
        <v>46118</v>
      </c>
    </row>
    <row r="438" spans="1:11" s="3" customFormat="1" ht="15">
      <c r="A438" s="3">
        <v>2026</v>
      </c>
      <c r="B438" s="4">
        <v>46023</v>
      </c>
      <c r="C438" s="4">
        <v>46203</v>
      </c>
      <c r="D438" s="5" t="s">
        <v>593</v>
      </c>
      <c r="E438" s="4">
        <f t="shared" si="14"/>
        <v>42243</v>
      </c>
      <c r="G438" s="3" t="s">
        <v>39</v>
      </c>
      <c r="H438" s="3" t="s">
        <v>596</v>
      </c>
      <c r="I438" s="12">
        <f t="shared" si="15"/>
        <v>1675.04</v>
      </c>
      <c r="J438" s="3" t="s">
        <v>41</v>
      </c>
      <c r="K438" s="4">
        <v>46118</v>
      </c>
    </row>
    <row r="439" spans="1:11" s="3" customFormat="1" ht="15">
      <c r="A439" s="3">
        <v>2026</v>
      </c>
      <c r="B439" s="4">
        <v>46023</v>
      </c>
      <c r="C439" s="4">
        <v>46203</v>
      </c>
      <c r="D439" s="5" t="s">
        <v>593</v>
      </c>
      <c r="E439" s="4">
        <f t="shared" si="14"/>
        <v>42243</v>
      </c>
      <c r="G439" s="3" t="s">
        <v>39</v>
      </c>
      <c r="H439" s="3" t="s">
        <v>597</v>
      </c>
      <c r="I439" s="12">
        <f t="shared" si="15"/>
        <v>1675.04</v>
      </c>
      <c r="J439" s="3" t="s">
        <v>41</v>
      </c>
      <c r="K439" s="4">
        <v>46118</v>
      </c>
    </row>
    <row r="440" spans="1:11" s="3" customFormat="1" ht="15">
      <c r="A440" s="3">
        <v>2026</v>
      </c>
      <c r="B440" s="4">
        <v>46023</v>
      </c>
      <c r="C440" s="4">
        <v>46203</v>
      </c>
      <c r="D440" s="5" t="s">
        <v>593</v>
      </c>
      <c r="E440" s="4">
        <f t="shared" si="14"/>
        <v>42243</v>
      </c>
      <c r="G440" s="3" t="s">
        <v>39</v>
      </c>
      <c r="H440" s="3" t="s">
        <v>598</v>
      </c>
      <c r="I440" s="12">
        <f t="shared" si="15"/>
        <v>1675.04</v>
      </c>
      <c r="J440" s="3" t="s">
        <v>41</v>
      </c>
      <c r="K440" s="4">
        <v>46118</v>
      </c>
    </row>
    <row r="441" spans="1:11" s="3" customFormat="1" ht="15">
      <c r="A441" s="3">
        <v>2026</v>
      </c>
      <c r="B441" s="4">
        <v>46023</v>
      </c>
      <c r="C441" s="4">
        <v>46203</v>
      </c>
      <c r="D441" s="5" t="s">
        <v>593</v>
      </c>
      <c r="E441" s="4">
        <f t="shared" si="14"/>
        <v>42243</v>
      </c>
      <c r="G441" s="3" t="s">
        <v>39</v>
      </c>
      <c r="H441" s="3" t="s">
        <v>599</v>
      </c>
      <c r="I441" s="12">
        <f t="shared" si="15"/>
        <v>1675.04</v>
      </c>
      <c r="J441" s="3" t="s">
        <v>41</v>
      </c>
      <c r="K441" s="4">
        <v>46118</v>
      </c>
    </row>
    <row r="442" spans="1:11" s="3" customFormat="1" ht="15">
      <c r="A442" s="3">
        <v>2026</v>
      </c>
      <c r="B442" s="4">
        <v>46023</v>
      </c>
      <c r="C442" s="4">
        <v>46203</v>
      </c>
      <c r="D442" s="5" t="s">
        <v>593</v>
      </c>
      <c r="E442" s="4">
        <f t="shared" si="14"/>
        <v>42243</v>
      </c>
      <c r="G442" s="3" t="s">
        <v>39</v>
      </c>
      <c r="H442" s="3" t="s">
        <v>600</v>
      </c>
      <c r="I442" s="12">
        <f t="shared" si="15"/>
        <v>1675.04</v>
      </c>
      <c r="J442" s="3" t="s">
        <v>41</v>
      </c>
      <c r="K442" s="4">
        <v>46118</v>
      </c>
    </row>
    <row r="443" spans="1:11" s="3" customFormat="1" ht="15">
      <c r="A443" s="3">
        <v>2026</v>
      </c>
      <c r="B443" s="4">
        <v>46023</v>
      </c>
      <c r="C443" s="4">
        <v>46203</v>
      </c>
      <c r="D443" s="5" t="s">
        <v>593</v>
      </c>
      <c r="E443" s="4">
        <f t="shared" si="14"/>
        <v>42243</v>
      </c>
      <c r="G443" s="3" t="s">
        <v>39</v>
      </c>
      <c r="H443" s="3" t="s">
        <v>601</v>
      </c>
      <c r="I443" s="12">
        <f t="shared" si="15"/>
        <v>1675.04</v>
      </c>
      <c r="J443" s="3" t="s">
        <v>41</v>
      </c>
      <c r="K443" s="4">
        <v>46118</v>
      </c>
    </row>
    <row r="444" spans="1:11" s="3" customFormat="1" ht="15">
      <c r="A444" s="3">
        <v>2026</v>
      </c>
      <c r="B444" s="4">
        <v>46023</v>
      </c>
      <c r="C444" s="4">
        <v>46203</v>
      </c>
      <c r="D444" s="5" t="s">
        <v>593</v>
      </c>
      <c r="E444" s="4">
        <f t="shared" si="14"/>
        <v>42243</v>
      </c>
      <c r="G444" s="3" t="s">
        <v>39</v>
      </c>
      <c r="H444" s="3" t="s">
        <v>602</v>
      </c>
      <c r="I444" s="12">
        <f t="shared" si="15"/>
        <v>1675.04</v>
      </c>
      <c r="J444" s="3" t="s">
        <v>41</v>
      </c>
      <c r="K444" s="4">
        <v>46118</v>
      </c>
    </row>
    <row r="445" spans="1:11" s="3" customFormat="1" ht="15">
      <c r="A445" s="3">
        <v>2026</v>
      </c>
      <c r="B445" s="4">
        <v>46023</v>
      </c>
      <c r="C445" s="4">
        <v>46203</v>
      </c>
      <c r="D445" s="5" t="s">
        <v>593</v>
      </c>
      <c r="E445" s="4">
        <f t="shared" si="14"/>
        <v>42243</v>
      </c>
      <c r="G445" s="3" t="s">
        <v>39</v>
      </c>
      <c r="H445" s="3" t="s">
        <v>603</v>
      </c>
      <c r="I445" s="12">
        <f t="shared" si="15"/>
        <v>1675.04</v>
      </c>
      <c r="J445" s="3" t="s">
        <v>41</v>
      </c>
      <c r="K445" s="4">
        <v>46118</v>
      </c>
    </row>
    <row r="446" spans="1:11" s="3" customFormat="1" ht="15">
      <c r="A446" s="3">
        <v>2026</v>
      </c>
      <c r="B446" s="4">
        <v>46023</v>
      </c>
      <c r="C446" s="4">
        <v>46203</v>
      </c>
      <c r="D446" s="5" t="s">
        <v>593</v>
      </c>
      <c r="E446" s="4">
        <f t="shared" si="14"/>
        <v>42243</v>
      </c>
      <c r="G446" s="3" t="s">
        <v>39</v>
      </c>
      <c r="H446" s="3" t="s">
        <v>604</v>
      </c>
      <c r="I446" s="12">
        <f t="shared" si="15"/>
        <v>1675.04</v>
      </c>
      <c r="J446" s="3" t="s">
        <v>41</v>
      </c>
      <c r="K446" s="4">
        <v>46118</v>
      </c>
    </row>
    <row r="447" spans="1:11" s="3" customFormat="1" ht="15">
      <c r="A447" s="3">
        <v>2026</v>
      </c>
      <c r="B447" s="4">
        <v>46023</v>
      </c>
      <c r="C447" s="4">
        <v>46203</v>
      </c>
      <c r="D447" s="5" t="s">
        <v>593</v>
      </c>
      <c r="E447" s="4">
        <f t="shared" si="14"/>
        <v>42243</v>
      </c>
      <c r="G447" s="3" t="s">
        <v>39</v>
      </c>
      <c r="H447" s="3" t="s">
        <v>605</v>
      </c>
      <c r="I447" s="12">
        <f t="shared" si="15"/>
        <v>1675.04</v>
      </c>
      <c r="J447" s="3" t="s">
        <v>41</v>
      </c>
      <c r="K447" s="4">
        <v>46118</v>
      </c>
    </row>
    <row r="448" spans="1:11" s="3" customFormat="1" ht="15">
      <c r="A448" s="3">
        <v>2026</v>
      </c>
      <c r="B448" s="4">
        <v>46023</v>
      </c>
      <c r="C448" s="4">
        <v>46203</v>
      </c>
      <c r="D448" s="5" t="s">
        <v>606</v>
      </c>
      <c r="E448" s="4">
        <f t="shared" si="14"/>
        <v>42244</v>
      </c>
      <c r="G448" s="3" t="s">
        <v>39</v>
      </c>
      <c r="H448" s="3" t="s">
        <v>414</v>
      </c>
      <c r="I448" s="12">
        <v>14848</v>
      </c>
      <c r="J448" s="3" t="s">
        <v>41</v>
      </c>
      <c r="K448" s="4">
        <v>46118</v>
      </c>
    </row>
    <row r="449" spans="1:11" s="3" customFormat="1" ht="15">
      <c r="A449" s="3">
        <v>2026</v>
      </c>
      <c r="B449" s="4">
        <v>46023</v>
      </c>
      <c r="C449" s="4">
        <v>46203</v>
      </c>
      <c r="D449" s="5" t="s">
        <v>607</v>
      </c>
      <c r="E449" s="4">
        <f t="shared" si="14"/>
        <v>42247</v>
      </c>
      <c r="G449" s="3" t="s">
        <v>39</v>
      </c>
      <c r="H449" s="3" t="s">
        <v>608</v>
      </c>
      <c r="I449" s="12">
        <v>572.70000000000005</v>
      </c>
      <c r="J449" s="3" t="s">
        <v>41</v>
      </c>
      <c r="K449" s="4">
        <v>46118</v>
      </c>
    </row>
    <row r="450" spans="1:11" s="3" customFormat="1" ht="15">
      <c r="A450" s="3">
        <v>2026</v>
      </c>
      <c r="B450" s="4">
        <v>46023</v>
      </c>
      <c r="C450" s="4">
        <v>46203</v>
      </c>
      <c r="D450" s="5" t="s">
        <v>607</v>
      </c>
      <c r="E450" s="4">
        <f t="shared" si="14"/>
        <v>42247</v>
      </c>
      <c r="G450" s="3" t="s">
        <v>39</v>
      </c>
      <c r="H450" s="3" t="s">
        <v>609</v>
      </c>
      <c r="I450" s="12">
        <f t="shared" ref="I450:I459" si="16">748.74*0.15+748.74</f>
        <v>861.05100000000004</v>
      </c>
      <c r="J450" s="3" t="s">
        <v>41</v>
      </c>
      <c r="K450" s="4">
        <v>46118</v>
      </c>
    </row>
    <row r="451" spans="1:11" s="3" customFormat="1" ht="15">
      <c r="A451" s="3">
        <v>2026</v>
      </c>
      <c r="B451" s="4">
        <v>46023</v>
      </c>
      <c r="C451" s="4">
        <v>46203</v>
      </c>
      <c r="D451" s="5" t="s">
        <v>607</v>
      </c>
      <c r="E451" s="4">
        <f t="shared" si="14"/>
        <v>42247</v>
      </c>
      <c r="G451" s="3" t="s">
        <v>39</v>
      </c>
      <c r="H451" s="3" t="s">
        <v>610</v>
      </c>
      <c r="I451" s="12">
        <f t="shared" si="16"/>
        <v>861.05100000000004</v>
      </c>
      <c r="J451" s="3" t="s">
        <v>41</v>
      </c>
      <c r="K451" s="4">
        <v>46118</v>
      </c>
    </row>
    <row r="452" spans="1:11" s="3" customFormat="1" ht="15">
      <c r="A452" s="3">
        <v>2026</v>
      </c>
      <c r="B452" s="4">
        <v>46023</v>
      </c>
      <c r="C452" s="4">
        <v>46203</v>
      </c>
      <c r="D452" s="5" t="s">
        <v>607</v>
      </c>
      <c r="E452" s="4">
        <f t="shared" si="14"/>
        <v>42247</v>
      </c>
      <c r="G452" s="3" t="s">
        <v>39</v>
      </c>
      <c r="H452" s="3" t="s">
        <v>611</v>
      </c>
      <c r="I452" s="12">
        <f t="shared" si="16"/>
        <v>861.05100000000004</v>
      </c>
      <c r="J452" s="3" t="s">
        <v>41</v>
      </c>
      <c r="K452" s="4">
        <v>46118</v>
      </c>
    </row>
    <row r="453" spans="1:11" s="3" customFormat="1" ht="15">
      <c r="A453" s="3">
        <v>2026</v>
      </c>
      <c r="B453" s="4">
        <v>46023</v>
      </c>
      <c r="C453" s="4">
        <v>46203</v>
      </c>
      <c r="D453" s="5" t="s">
        <v>607</v>
      </c>
      <c r="E453" s="4">
        <f t="shared" si="14"/>
        <v>42247</v>
      </c>
      <c r="G453" s="3" t="s">
        <v>39</v>
      </c>
      <c r="H453" s="3" t="s">
        <v>612</v>
      </c>
      <c r="I453" s="12">
        <f t="shared" si="16"/>
        <v>861.05100000000004</v>
      </c>
      <c r="J453" s="3" t="s">
        <v>41</v>
      </c>
      <c r="K453" s="4">
        <v>46118</v>
      </c>
    </row>
    <row r="454" spans="1:11" s="3" customFormat="1" ht="15">
      <c r="A454" s="3">
        <v>2026</v>
      </c>
      <c r="B454" s="4">
        <v>46023</v>
      </c>
      <c r="C454" s="4">
        <v>46203</v>
      </c>
      <c r="D454" s="5" t="s">
        <v>607</v>
      </c>
      <c r="E454" s="4">
        <f t="shared" si="14"/>
        <v>42247</v>
      </c>
      <c r="G454" s="3" t="s">
        <v>39</v>
      </c>
      <c r="H454" s="3" t="s">
        <v>613</v>
      </c>
      <c r="I454" s="12">
        <f t="shared" si="16"/>
        <v>861.05100000000004</v>
      </c>
      <c r="J454" s="3" t="s">
        <v>41</v>
      </c>
      <c r="K454" s="4">
        <v>46118</v>
      </c>
    </row>
    <row r="455" spans="1:11" s="3" customFormat="1" ht="15">
      <c r="A455" s="3">
        <v>2026</v>
      </c>
      <c r="B455" s="4">
        <v>46023</v>
      </c>
      <c r="C455" s="4">
        <v>46203</v>
      </c>
      <c r="D455" s="5" t="s">
        <v>607</v>
      </c>
      <c r="E455" s="4">
        <f t="shared" si="14"/>
        <v>42247</v>
      </c>
      <c r="G455" s="3" t="s">
        <v>39</v>
      </c>
      <c r="H455" s="3" t="s">
        <v>614</v>
      </c>
      <c r="I455" s="12">
        <f t="shared" si="16"/>
        <v>861.05100000000004</v>
      </c>
      <c r="J455" s="3" t="s">
        <v>41</v>
      </c>
      <c r="K455" s="4">
        <v>46118</v>
      </c>
    </row>
    <row r="456" spans="1:11" s="3" customFormat="1" ht="15">
      <c r="A456" s="3">
        <v>2026</v>
      </c>
      <c r="B456" s="4">
        <v>46023</v>
      </c>
      <c r="C456" s="4">
        <v>46203</v>
      </c>
      <c r="D456" s="5" t="s">
        <v>607</v>
      </c>
      <c r="E456" s="4">
        <f t="shared" si="14"/>
        <v>42247</v>
      </c>
      <c r="G456" s="3" t="s">
        <v>39</v>
      </c>
      <c r="H456" s="3" t="s">
        <v>615</v>
      </c>
      <c r="I456" s="12">
        <f t="shared" si="16"/>
        <v>861.05100000000004</v>
      </c>
      <c r="J456" s="3" t="s">
        <v>41</v>
      </c>
      <c r="K456" s="4">
        <v>46118</v>
      </c>
    </row>
    <row r="457" spans="1:11" s="3" customFormat="1" ht="15">
      <c r="A457" s="3">
        <v>2026</v>
      </c>
      <c r="B457" s="4">
        <v>46023</v>
      </c>
      <c r="C457" s="4">
        <v>46203</v>
      </c>
      <c r="D457" s="5" t="s">
        <v>607</v>
      </c>
      <c r="E457" s="4">
        <f t="shared" si="14"/>
        <v>42247</v>
      </c>
      <c r="G457" s="3" t="s">
        <v>39</v>
      </c>
      <c r="H457" s="3" t="s">
        <v>616</v>
      </c>
      <c r="I457" s="12">
        <f t="shared" si="16"/>
        <v>861.05100000000004</v>
      </c>
      <c r="J457" s="3" t="s">
        <v>41</v>
      </c>
      <c r="K457" s="4">
        <v>46118</v>
      </c>
    </row>
    <row r="458" spans="1:11" s="3" customFormat="1" ht="15">
      <c r="A458" s="3">
        <v>2026</v>
      </c>
      <c r="B458" s="4">
        <v>46023</v>
      </c>
      <c r="C458" s="4">
        <v>46203</v>
      </c>
      <c r="D458" s="5" t="s">
        <v>607</v>
      </c>
      <c r="E458" s="4">
        <f t="shared" si="14"/>
        <v>42247</v>
      </c>
      <c r="G458" s="3" t="s">
        <v>39</v>
      </c>
      <c r="H458" s="3" t="s">
        <v>617</v>
      </c>
      <c r="I458" s="12">
        <f t="shared" si="16"/>
        <v>861.05100000000004</v>
      </c>
      <c r="J458" s="3" t="s">
        <v>41</v>
      </c>
      <c r="K458" s="4">
        <v>46118</v>
      </c>
    </row>
    <row r="459" spans="1:11" s="3" customFormat="1" ht="15">
      <c r="A459" s="3">
        <v>2026</v>
      </c>
      <c r="B459" s="4">
        <v>46023</v>
      </c>
      <c r="C459" s="4">
        <v>46203</v>
      </c>
      <c r="D459" s="5" t="s">
        <v>607</v>
      </c>
      <c r="E459" s="4">
        <f t="shared" si="14"/>
        <v>42247</v>
      </c>
      <c r="G459" s="3" t="s">
        <v>39</v>
      </c>
      <c r="H459" s="3" t="s">
        <v>618</v>
      </c>
      <c r="I459" s="12">
        <f t="shared" si="16"/>
        <v>861.05100000000004</v>
      </c>
      <c r="J459" s="3" t="s">
        <v>41</v>
      </c>
      <c r="K459" s="4">
        <v>46118</v>
      </c>
    </row>
    <row r="460" spans="1:11" s="3" customFormat="1" ht="15">
      <c r="A460" s="3">
        <v>2026</v>
      </c>
      <c r="B460" s="4">
        <v>46023</v>
      </c>
      <c r="C460" s="4">
        <v>46203</v>
      </c>
      <c r="D460" s="5" t="s">
        <v>619</v>
      </c>
      <c r="E460" s="4">
        <f t="shared" si="14"/>
        <v>42247</v>
      </c>
      <c r="G460" s="3" t="s">
        <v>39</v>
      </c>
      <c r="H460" s="3" t="s">
        <v>620</v>
      </c>
      <c r="I460" s="12">
        <v>2944.03</v>
      </c>
      <c r="J460" s="3" t="s">
        <v>41</v>
      </c>
      <c r="K460" s="4">
        <v>46118</v>
      </c>
    </row>
    <row r="461" spans="1:11" s="3" customFormat="1" ht="15">
      <c r="A461" s="3">
        <v>2026</v>
      </c>
      <c r="B461" s="4">
        <v>46023</v>
      </c>
      <c r="C461" s="4">
        <v>46203</v>
      </c>
      <c r="D461" s="5" t="s">
        <v>621</v>
      </c>
      <c r="E461" s="4">
        <f t="shared" si="14"/>
        <v>42247</v>
      </c>
      <c r="G461" s="3" t="s">
        <v>39</v>
      </c>
      <c r="H461" s="3" t="s">
        <v>622</v>
      </c>
      <c r="I461" s="12">
        <v>10482</v>
      </c>
      <c r="J461" s="3" t="s">
        <v>41</v>
      </c>
      <c r="K461" s="4">
        <v>46118</v>
      </c>
    </row>
    <row r="462" spans="1:11" s="3" customFormat="1" ht="15">
      <c r="A462" s="3">
        <v>2026</v>
      </c>
      <c r="B462" s="4">
        <v>46023</v>
      </c>
      <c r="C462" s="4">
        <v>46203</v>
      </c>
      <c r="D462" s="5" t="s">
        <v>623</v>
      </c>
      <c r="E462" s="4">
        <f t="shared" ref="E462:E525" si="17">VLOOKUP(D462,BD_B,2)</f>
        <v>42247</v>
      </c>
      <c r="G462" s="3" t="s">
        <v>39</v>
      </c>
      <c r="H462" s="3" t="s">
        <v>575</v>
      </c>
      <c r="I462" s="12">
        <v>16466.7</v>
      </c>
      <c r="J462" s="3" t="s">
        <v>41</v>
      </c>
      <c r="K462" s="4">
        <v>46118</v>
      </c>
    </row>
    <row r="463" spans="1:11" s="3" customFormat="1" ht="15">
      <c r="A463" s="3">
        <v>2026</v>
      </c>
      <c r="B463" s="4">
        <v>46023</v>
      </c>
      <c r="C463" s="4">
        <v>46203</v>
      </c>
      <c r="D463" s="5" t="s">
        <v>607</v>
      </c>
      <c r="E463" s="4">
        <f t="shared" si="17"/>
        <v>42247</v>
      </c>
      <c r="G463" s="3" t="s">
        <v>39</v>
      </c>
      <c r="H463" s="3" t="s">
        <v>624</v>
      </c>
      <c r="I463" s="12">
        <v>869</v>
      </c>
      <c r="J463" s="3" t="s">
        <v>41</v>
      </c>
      <c r="K463" s="4">
        <v>46118</v>
      </c>
    </row>
    <row r="464" spans="1:11" s="3" customFormat="1" ht="15">
      <c r="A464" s="3">
        <v>2026</v>
      </c>
      <c r="B464" s="4">
        <v>46023</v>
      </c>
      <c r="C464" s="4">
        <v>46203</v>
      </c>
      <c r="D464" s="5" t="s">
        <v>625</v>
      </c>
      <c r="E464" s="4">
        <f t="shared" si="17"/>
        <v>42248</v>
      </c>
      <c r="G464" s="3" t="s">
        <v>39</v>
      </c>
      <c r="H464" s="3" t="s">
        <v>626</v>
      </c>
      <c r="I464" s="12">
        <v>2009.85</v>
      </c>
      <c r="J464" s="3" t="s">
        <v>41</v>
      </c>
      <c r="K464" s="4">
        <v>46118</v>
      </c>
    </row>
    <row r="465" spans="1:11" s="3" customFormat="1" ht="15">
      <c r="A465" s="3">
        <v>2026</v>
      </c>
      <c r="B465" s="4">
        <v>46023</v>
      </c>
      <c r="C465" s="4">
        <v>46203</v>
      </c>
      <c r="D465" s="5" t="s">
        <v>627</v>
      </c>
      <c r="E465" s="4">
        <f t="shared" si="17"/>
        <v>42248</v>
      </c>
      <c r="G465" s="3" t="s">
        <v>39</v>
      </c>
      <c r="H465" s="3" t="s">
        <v>628</v>
      </c>
      <c r="I465" s="12">
        <v>1321.96</v>
      </c>
      <c r="J465" s="3" t="s">
        <v>41</v>
      </c>
      <c r="K465" s="4">
        <v>46118</v>
      </c>
    </row>
    <row r="466" spans="1:11" s="3" customFormat="1" ht="15">
      <c r="A466" s="3">
        <v>2026</v>
      </c>
      <c r="B466" s="4">
        <v>46023</v>
      </c>
      <c r="C466" s="4">
        <v>46203</v>
      </c>
      <c r="D466" s="5" t="s">
        <v>629</v>
      </c>
      <c r="E466" s="4">
        <f t="shared" si="17"/>
        <v>42248</v>
      </c>
      <c r="G466" s="3" t="s">
        <v>39</v>
      </c>
      <c r="H466" s="3" t="s">
        <v>630</v>
      </c>
      <c r="I466" s="12">
        <v>899.52</v>
      </c>
      <c r="J466" s="3" t="s">
        <v>41</v>
      </c>
      <c r="K466" s="4">
        <v>46118</v>
      </c>
    </row>
    <row r="467" spans="1:11" s="3" customFormat="1" ht="15">
      <c r="A467" s="3">
        <v>2026</v>
      </c>
      <c r="B467" s="4">
        <v>46023</v>
      </c>
      <c r="C467" s="4">
        <v>46203</v>
      </c>
      <c r="D467" s="5" t="s">
        <v>631</v>
      </c>
      <c r="E467" s="4">
        <f t="shared" si="17"/>
        <v>42248</v>
      </c>
      <c r="G467" s="3" t="s">
        <v>39</v>
      </c>
      <c r="H467" s="3" t="s">
        <v>632</v>
      </c>
      <c r="I467" s="12">
        <v>4582</v>
      </c>
      <c r="J467" s="3" t="s">
        <v>41</v>
      </c>
      <c r="K467" s="4">
        <v>46118</v>
      </c>
    </row>
    <row r="468" spans="1:11" s="3" customFormat="1" ht="15">
      <c r="A468" s="3">
        <v>2026</v>
      </c>
      <c r="B468" s="4">
        <v>46023</v>
      </c>
      <c r="C468" s="4">
        <v>46203</v>
      </c>
      <c r="D468" s="5" t="s">
        <v>633</v>
      </c>
      <c r="E468" s="4">
        <f t="shared" si="17"/>
        <v>42255</v>
      </c>
      <c r="G468" s="3" t="s">
        <v>39</v>
      </c>
      <c r="H468" s="3" t="s">
        <v>634</v>
      </c>
      <c r="I468" s="12">
        <v>5899.01</v>
      </c>
      <c r="J468" s="3" t="s">
        <v>41</v>
      </c>
      <c r="K468" s="4">
        <v>46118</v>
      </c>
    </row>
    <row r="469" spans="1:11" s="3" customFormat="1" ht="15">
      <c r="A469" s="3">
        <v>2026</v>
      </c>
      <c r="B469" s="4">
        <v>46023</v>
      </c>
      <c r="C469" s="4">
        <v>46203</v>
      </c>
      <c r="D469" s="5" t="s">
        <v>635</v>
      </c>
      <c r="E469" s="4">
        <f t="shared" si="17"/>
        <v>42278</v>
      </c>
      <c r="G469" s="3" t="s">
        <v>39</v>
      </c>
      <c r="H469" s="3" t="s">
        <v>636</v>
      </c>
      <c r="I469" s="12">
        <f>5731.45*0.16+5731.45</f>
        <v>6648.482</v>
      </c>
      <c r="J469" s="3" t="s">
        <v>41</v>
      </c>
      <c r="K469" s="4">
        <v>46118</v>
      </c>
    </row>
    <row r="470" spans="1:11" s="3" customFormat="1" ht="15">
      <c r="A470" s="3">
        <v>2026</v>
      </c>
      <c r="B470" s="4">
        <v>46023</v>
      </c>
      <c r="C470" s="4">
        <v>46203</v>
      </c>
      <c r="D470" s="5" t="s">
        <v>635</v>
      </c>
      <c r="E470" s="4">
        <f t="shared" si="17"/>
        <v>42278</v>
      </c>
      <c r="G470" s="3" t="s">
        <v>39</v>
      </c>
      <c r="H470" s="3" t="s">
        <v>637</v>
      </c>
      <c r="I470" s="12">
        <f>5731.45*0.16+5731.45</f>
        <v>6648.482</v>
      </c>
      <c r="J470" s="3" t="s">
        <v>41</v>
      </c>
      <c r="K470" s="4">
        <v>46118</v>
      </c>
    </row>
    <row r="471" spans="1:11" s="3" customFormat="1" ht="15">
      <c r="A471" s="3">
        <v>2026</v>
      </c>
      <c r="B471" s="4">
        <v>46023</v>
      </c>
      <c r="C471" s="4">
        <v>46203</v>
      </c>
      <c r="D471" s="5" t="s">
        <v>635</v>
      </c>
      <c r="E471" s="4">
        <f t="shared" si="17"/>
        <v>42278</v>
      </c>
      <c r="G471" s="3" t="s">
        <v>39</v>
      </c>
      <c r="H471" s="3" t="s">
        <v>638</v>
      </c>
      <c r="I471" s="12">
        <f>5731.45*0.16+5731.45</f>
        <v>6648.482</v>
      </c>
      <c r="J471" s="3" t="s">
        <v>41</v>
      </c>
      <c r="K471" s="4">
        <v>46118</v>
      </c>
    </row>
    <row r="472" spans="1:11" s="3" customFormat="1" ht="15">
      <c r="A472" s="3">
        <v>2026</v>
      </c>
      <c r="B472" s="4">
        <v>46023</v>
      </c>
      <c r="C472" s="4">
        <v>46203</v>
      </c>
      <c r="D472" s="5" t="s">
        <v>635</v>
      </c>
      <c r="E472" s="4">
        <f t="shared" si="17"/>
        <v>42278</v>
      </c>
      <c r="G472" s="3" t="s">
        <v>39</v>
      </c>
      <c r="H472" s="3" t="s">
        <v>639</v>
      </c>
      <c r="I472" s="12">
        <f>5731.45*0.16+5731.45</f>
        <v>6648.482</v>
      </c>
      <c r="J472" s="3" t="s">
        <v>41</v>
      </c>
      <c r="K472" s="4">
        <v>46118</v>
      </c>
    </row>
    <row r="473" spans="1:11" s="3" customFormat="1" ht="15">
      <c r="A473" s="3">
        <v>2026</v>
      </c>
      <c r="B473" s="4">
        <v>46023</v>
      </c>
      <c r="C473" s="4">
        <v>46203</v>
      </c>
      <c r="D473" s="5" t="s">
        <v>640</v>
      </c>
      <c r="E473" s="4">
        <f t="shared" si="17"/>
        <v>42278</v>
      </c>
      <c r="G473" s="3" t="s">
        <v>39</v>
      </c>
      <c r="H473" s="3" t="s">
        <v>641</v>
      </c>
      <c r="I473" s="12">
        <f>1321.97*0.16+1321.97</f>
        <v>1533.4852000000001</v>
      </c>
      <c r="J473" s="3" t="s">
        <v>41</v>
      </c>
      <c r="K473" s="4">
        <v>46118</v>
      </c>
    </row>
    <row r="474" spans="1:11" s="3" customFormat="1" ht="15">
      <c r="A474" s="3">
        <v>2026</v>
      </c>
      <c r="B474" s="4">
        <v>46023</v>
      </c>
      <c r="C474" s="4">
        <v>46203</v>
      </c>
      <c r="D474" s="5" t="s">
        <v>640</v>
      </c>
      <c r="E474" s="4">
        <f t="shared" si="17"/>
        <v>42278</v>
      </c>
      <c r="G474" s="3" t="s">
        <v>39</v>
      </c>
      <c r="H474" s="3" t="s">
        <v>642</v>
      </c>
      <c r="I474" s="12">
        <f>1321.97*0.16+1321.97</f>
        <v>1533.4852000000001</v>
      </c>
      <c r="J474" s="3" t="s">
        <v>41</v>
      </c>
      <c r="K474" s="4">
        <v>46118</v>
      </c>
    </row>
    <row r="475" spans="1:11" s="3" customFormat="1" ht="15">
      <c r="A475" s="3">
        <v>2026</v>
      </c>
      <c r="B475" s="4">
        <v>46023</v>
      </c>
      <c r="C475" s="4">
        <v>46203</v>
      </c>
      <c r="D475" s="5" t="s">
        <v>643</v>
      </c>
      <c r="E475" s="4">
        <f t="shared" si="17"/>
        <v>42278</v>
      </c>
      <c r="G475" s="3" t="s">
        <v>39</v>
      </c>
      <c r="H475" s="3" t="s">
        <v>644</v>
      </c>
      <c r="I475" s="12">
        <f>10846.45*0.16+10846.45</f>
        <v>12581.882000000001</v>
      </c>
      <c r="J475" s="3" t="s">
        <v>41</v>
      </c>
      <c r="K475" s="4">
        <v>46118</v>
      </c>
    </row>
    <row r="476" spans="1:11" s="3" customFormat="1" ht="15">
      <c r="A476" s="3">
        <v>2026</v>
      </c>
      <c r="B476" s="4">
        <v>46023</v>
      </c>
      <c r="C476" s="4">
        <v>46203</v>
      </c>
      <c r="D476" s="5" t="s">
        <v>646</v>
      </c>
      <c r="E476" s="4">
        <f t="shared" si="17"/>
        <v>42278</v>
      </c>
      <c r="G476" s="3" t="s">
        <v>39</v>
      </c>
      <c r="H476" s="3" t="s">
        <v>647</v>
      </c>
      <c r="I476" s="12">
        <f>16755.17*0.16+16755.17</f>
        <v>19435.997199999998</v>
      </c>
      <c r="J476" s="3" t="s">
        <v>41</v>
      </c>
      <c r="K476" s="4">
        <v>46118</v>
      </c>
    </row>
    <row r="477" spans="1:11" s="3" customFormat="1" ht="15">
      <c r="A477" s="3">
        <v>2026</v>
      </c>
      <c r="B477" s="4">
        <v>46023</v>
      </c>
      <c r="C477" s="4">
        <v>46203</v>
      </c>
      <c r="D477" s="5" t="s">
        <v>648</v>
      </c>
      <c r="E477" s="4">
        <f t="shared" si="17"/>
        <v>42278</v>
      </c>
      <c r="G477" s="3" t="s">
        <v>39</v>
      </c>
      <c r="H477" s="3" t="s">
        <v>649</v>
      </c>
      <c r="I477" s="12">
        <f>1321.97*0.16+1321.97</f>
        <v>1533.4852000000001</v>
      </c>
      <c r="J477" s="3" t="s">
        <v>41</v>
      </c>
      <c r="K477" s="4">
        <v>46118</v>
      </c>
    </row>
    <row r="478" spans="1:11" s="3" customFormat="1" ht="15">
      <c r="A478" s="3">
        <v>2026</v>
      </c>
      <c r="B478" s="4">
        <v>46023</v>
      </c>
      <c r="C478" s="4">
        <v>46203</v>
      </c>
      <c r="D478" s="5" t="s">
        <v>648</v>
      </c>
      <c r="E478" s="4">
        <f t="shared" si="17"/>
        <v>42278</v>
      </c>
      <c r="G478" s="3" t="s">
        <v>39</v>
      </c>
      <c r="H478" s="3" t="s">
        <v>512</v>
      </c>
      <c r="I478" s="12">
        <f>1321.97*0.16+1321.97</f>
        <v>1533.4852000000001</v>
      </c>
      <c r="J478" s="3" t="s">
        <v>41</v>
      </c>
      <c r="K478" s="4">
        <v>46118</v>
      </c>
    </row>
    <row r="479" spans="1:11" s="3" customFormat="1" ht="15">
      <c r="A479" s="3">
        <v>2026</v>
      </c>
      <c r="B479" s="4">
        <v>46023</v>
      </c>
      <c r="C479" s="4">
        <v>46203</v>
      </c>
      <c r="D479" s="5" t="s">
        <v>650</v>
      </c>
      <c r="E479" s="4">
        <f t="shared" si="17"/>
        <v>42278</v>
      </c>
      <c r="G479" s="3" t="s">
        <v>39</v>
      </c>
      <c r="H479" s="3" t="s">
        <v>651</v>
      </c>
      <c r="I479" s="12">
        <f t="shared" ref="I479:I513" si="18">325.42*0.16+325.42</f>
        <v>377.48720000000003</v>
      </c>
      <c r="J479" s="3" t="s">
        <v>41</v>
      </c>
      <c r="K479" s="4">
        <v>46118</v>
      </c>
    </row>
    <row r="480" spans="1:11" s="3" customFormat="1" ht="15">
      <c r="A480" s="3">
        <v>2026</v>
      </c>
      <c r="B480" s="4">
        <v>46023</v>
      </c>
      <c r="C480" s="4">
        <v>46203</v>
      </c>
      <c r="D480" s="5" t="s">
        <v>650</v>
      </c>
      <c r="E480" s="4">
        <f t="shared" si="17"/>
        <v>42278</v>
      </c>
      <c r="G480" s="3" t="s">
        <v>39</v>
      </c>
      <c r="H480" s="3" t="s">
        <v>652</v>
      </c>
      <c r="I480" s="12">
        <f t="shared" si="18"/>
        <v>377.48720000000003</v>
      </c>
      <c r="J480" s="3" t="s">
        <v>41</v>
      </c>
      <c r="K480" s="4">
        <v>46118</v>
      </c>
    </row>
    <row r="481" spans="1:11" s="3" customFormat="1" ht="15">
      <c r="A481" s="3">
        <v>2026</v>
      </c>
      <c r="B481" s="4">
        <v>46023</v>
      </c>
      <c r="C481" s="4">
        <v>46203</v>
      </c>
      <c r="D481" s="5" t="s">
        <v>650</v>
      </c>
      <c r="E481" s="4">
        <f t="shared" si="17"/>
        <v>42278</v>
      </c>
      <c r="G481" s="3" t="s">
        <v>39</v>
      </c>
      <c r="H481" s="3" t="s">
        <v>653</v>
      </c>
      <c r="I481" s="12">
        <f t="shared" si="18"/>
        <v>377.48720000000003</v>
      </c>
      <c r="J481" s="3" t="s">
        <v>41</v>
      </c>
      <c r="K481" s="4">
        <v>46118</v>
      </c>
    </row>
    <row r="482" spans="1:11" s="3" customFormat="1" ht="15">
      <c r="A482" s="3">
        <v>2026</v>
      </c>
      <c r="B482" s="4">
        <v>46023</v>
      </c>
      <c r="C482" s="4">
        <v>46203</v>
      </c>
      <c r="D482" s="5" t="s">
        <v>650</v>
      </c>
      <c r="E482" s="4">
        <f t="shared" si="17"/>
        <v>42278</v>
      </c>
      <c r="G482" s="3" t="s">
        <v>39</v>
      </c>
      <c r="H482" s="3" t="s">
        <v>654</v>
      </c>
      <c r="I482" s="12">
        <f t="shared" si="18"/>
        <v>377.48720000000003</v>
      </c>
      <c r="J482" s="3" t="s">
        <v>41</v>
      </c>
      <c r="K482" s="4">
        <v>46118</v>
      </c>
    </row>
    <row r="483" spans="1:11" s="3" customFormat="1" ht="15">
      <c r="A483" s="3">
        <v>2026</v>
      </c>
      <c r="B483" s="4">
        <v>46023</v>
      </c>
      <c r="C483" s="4">
        <v>46203</v>
      </c>
      <c r="D483" s="5" t="s">
        <v>650</v>
      </c>
      <c r="E483" s="4">
        <f t="shared" si="17"/>
        <v>42278</v>
      </c>
      <c r="G483" s="3" t="s">
        <v>39</v>
      </c>
      <c r="H483" s="3" t="s">
        <v>655</v>
      </c>
      <c r="I483" s="12">
        <f t="shared" si="18"/>
        <v>377.48720000000003</v>
      </c>
      <c r="J483" s="3" t="s">
        <v>41</v>
      </c>
      <c r="K483" s="4">
        <v>46118</v>
      </c>
    </row>
    <row r="484" spans="1:11" s="3" customFormat="1" ht="15">
      <c r="A484" s="3">
        <v>2026</v>
      </c>
      <c r="B484" s="4">
        <v>46023</v>
      </c>
      <c r="C484" s="4">
        <v>46203</v>
      </c>
      <c r="D484" s="5" t="s">
        <v>650</v>
      </c>
      <c r="E484" s="4">
        <f t="shared" si="17"/>
        <v>42278</v>
      </c>
      <c r="G484" s="3" t="s">
        <v>39</v>
      </c>
      <c r="H484" s="3" t="s">
        <v>656</v>
      </c>
      <c r="I484" s="12">
        <f t="shared" si="18"/>
        <v>377.48720000000003</v>
      </c>
      <c r="J484" s="3" t="s">
        <v>41</v>
      </c>
      <c r="K484" s="4">
        <v>46118</v>
      </c>
    </row>
    <row r="485" spans="1:11" s="3" customFormat="1" ht="15">
      <c r="A485" s="3">
        <v>2026</v>
      </c>
      <c r="B485" s="4">
        <v>46023</v>
      </c>
      <c r="C485" s="4">
        <v>46203</v>
      </c>
      <c r="D485" s="5" t="s">
        <v>650</v>
      </c>
      <c r="E485" s="4">
        <f t="shared" si="17"/>
        <v>42278</v>
      </c>
      <c r="G485" s="3" t="s">
        <v>39</v>
      </c>
      <c r="H485" s="3" t="s">
        <v>657</v>
      </c>
      <c r="I485" s="12">
        <f t="shared" si="18"/>
        <v>377.48720000000003</v>
      </c>
      <c r="J485" s="3" t="s">
        <v>41</v>
      </c>
      <c r="K485" s="4">
        <v>46118</v>
      </c>
    </row>
    <row r="486" spans="1:11" s="3" customFormat="1" ht="15">
      <c r="A486" s="3">
        <v>2026</v>
      </c>
      <c r="B486" s="4">
        <v>46023</v>
      </c>
      <c r="C486" s="4">
        <v>46203</v>
      </c>
      <c r="D486" s="5" t="s">
        <v>650</v>
      </c>
      <c r="E486" s="4">
        <f t="shared" si="17"/>
        <v>42278</v>
      </c>
      <c r="G486" s="3" t="s">
        <v>39</v>
      </c>
      <c r="H486" s="3" t="s">
        <v>658</v>
      </c>
      <c r="I486" s="12">
        <f t="shared" si="18"/>
        <v>377.48720000000003</v>
      </c>
      <c r="J486" s="3" t="s">
        <v>41</v>
      </c>
      <c r="K486" s="4">
        <v>46118</v>
      </c>
    </row>
    <row r="487" spans="1:11" s="3" customFormat="1" ht="15">
      <c r="A487" s="3">
        <v>2026</v>
      </c>
      <c r="B487" s="4">
        <v>46023</v>
      </c>
      <c r="C487" s="4">
        <v>46203</v>
      </c>
      <c r="D487" s="5" t="s">
        <v>650</v>
      </c>
      <c r="E487" s="4">
        <f t="shared" si="17"/>
        <v>42278</v>
      </c>
      <c r="G487" s="3" t="s">
        <v>39</v>
      </c>
      <c r="H487" s="3" t="s">
        <v>659</v>
      </c>
      <c r="I487" s="12">
        <f t="shared" si="18"/>
        <v>377.48720000000003</v>
      </c>
      <c r="J487" s="3" t="s">
        <v>41</v>
      </c>
      <c r="K487" s="4">
        <v>46118</v>
      </c>
    </row>
    <row r="488" spans="1:11" s="3" customFormat="1" ht="15">
      <c r="A488" s="3">
        <v>2026</v>
      </c>
      <c r="B488" s="4">
        <v>46023</v>
      </c>
      <c r="C488" s="4">
        <v>46203</v>
      </c>
      <c r="D488" s="5" t="s">
        <v>650</v>
      </c>
      <c r="E488" s="4">
        <f t="shared" si="17"/>
        <v>42278</v>
      </c>
      <c r="G488" s="3" t="s">
        <v>39</v>
      </c>
      <c r="H488" s="3" t="s">
        <v>660</v>
      </c>
      <c r="I488" s="12">
        <f t="shared" si="18"/>
        <v>377.48720000000003</v>
      </c>
      <c r="J488" s="3" t="s">
        <v>41</v>
      </c>
      <c r="K488" s="4">
        <v>46118</v>
      </c>
    </row>
    <row r="489" spans="1:11" s="3" customFormat="1" ht="15">
      <c r="A489" s="3">
        <v>2026</v>
      </c>
      <c r="B489" s="4">
        <v>46023</v>
      </c>
      <c r="C489" s="4">
        <v>46203</v>
      </c>
      <c r="D489" s="5" t="s">
        <v>650</v>
      </c>
      <c r="E489" s="4">
        <f t="shared" si="17"/>
        <v>42278</v>
      </c>
      <c r="G489" s="3" t="s">
        <v>39</v>
      </c>
      <c r="H489" s="3" t="s">
        <v>661</v>
      </c>
      <c r="I489" s="12">
        <f t="shared" si="18"/>
        <v>377.48720000000003</v>
      </c>
      <c r="J489" s="3" t="s">
        <v>41</v>
      </c>
      <c r="K489" s="4">
        <v>46118</v>
      </c>
    </row>
    <row r="490" spans="1:11" s="3" customFormat="1" ht="15">
      <c r="A490" s="3">
        <v>2026</v>
      </c>
      <c r="B490" s="4">
        <v>46023</v>
      </c>
      <c r="C490" s="4">
        <v>46203</v>
      </c>
      <c r="D490" s="5" t="s">
        <v>650</v>
      </c>
      <c r="E490" s="4">
        <f t="shared" si="17"/>
        <v>42278</v>
      </c>
      <c r="G490" s="3" t="s">
        <v>39</v>
      </c>
      <c r="H490" s="3" t="s">
        <v>662</v>
      </c>
      <c r="I490" s="12">
        <f t="shared" si="18"/>
        <v>377.48720000000003</v>
      </c>
      <c r="J490" s="3" t="s">
        <v>41</v>
      </c>
      <c r="K490" s="4">
        <v>46118</v>
      </c>
    </row>
    <row r="491" spans="1:11" s="3" customFormat="1" ht="15">
      <c r="A491" s="3">
        <v>2026</v>
      </c>
      <c r="B491" s="4">
        <v>46023</v>
      </c>
      <c r="C491" s="4">
        <v>46203</v>
      </c>
      <c r="D491" s="5" t="s">
        <v>650</v>
      </c>
      <c r="E491" s="4">
        <f t="shared" si="17"/>
        <v>42278</v>
      </c>
      <c r="G491" s="3" t="s">
        <v>39</v>
      </c>
      <c r="H491" s="3" t="s">
        <v>663</v>
      </c>
      <c r="I491" s="12">
        <f t="shared" si="18"/>
        <v>377.48720000000003</v>
      </c>
      <c r="J491" s="3" t="s">
        <v>41</v>
      </c>
      <c r="K491" s="4">
        <v>46118</v>
      </c>
    </row>
    <row r="492" spans="1:11" s="3" customFormat="1" ht="15">
      <c r="A492" s="3">
        <v>2026</v>
      </c>
      <c r="B492" s="4">
        <v>46023</v>
      </c>
      <c r="C492" s="4">
        <v>46203</v>
      </c>
      <c r="D492" s="5" t="s">
        <v>650</v>
      </c>
      <c r="E492" s="4">
        <f t="shared" si="17"/>
        <v>42278</v>
      </c>
      <c r="G492" s="3" t="s">
        <v>39</v>
      </c>
      <c r="H492" s="3" t="s">
        <v>664</v>
      </c>
      <c r="I492" s="12">
        <f t="shared" si="18"/>
        <v>377.48720000000003</v>
      </c>
      <c r="J492" s="3" t="s">
        <v>41</v>
      </c>
      <c r="K492" s="4">
        <v>46118</v>
      </c>
    </row>
    <row r="493" spans="1:11" s="3" customFormat="1" ht="15">
      <c r="A493" s="3">
        <v>2026</v>
      </c>
      <c r="B493" s="4">
        <v>46023</v>
      </c>
      <c r="C493" s="4">
        <v>46203</v>
      </c>
      <c r="D493" s="5" t="s">
        <v>650</v>
      </c>
      <c r="E493" s="4">
        <f t="shared" si="17"/>
        <v>42278</v>
      </c>
      <c r="G493" s="3" t="s">
        <v>39</v>
      </c>
      <c r="H493" s="3" t="s">
        <v>665</v>
      </c>
      <c r="I493" s="12">
        <f t="shared" si="18"/>
        <v>377.48720000000003</v>
      </c>
      <c r="J493" s="3" t="s">
        <v>41</v>
      </c>
      <c r="K493" s="4">
        <v>46118</v>
      </c>
    </row>
    <row r="494" spans="1:11" s="3" customFormat="1" ht="15">
      <c r="A494" s="3">
        <v>2026</v>
      </c>
      <c r="B494" s="4">
        <v>46023</v>
      </c>
      <c r="C494" s="4">
        <v>46203</v>
      </c>
      <c r="D494" s="5" t="s">
        <v>650</v>
      </c>
      <c r="E494" s="4">
        <f t="shared" si="17"/>
        <v>42278</v>
      </c>
      <c r="G494" s="3" t="s">
        <v>39</v>
      </c>
      <c r="H494" s="3" t="s">
        <v>666</v>
      </c>
      <c r="I494" s="12">
        <f t="shared" si="18"/>
        <v>377.48720000000003</v>
      </c>
      <c r="J494" s="3" t="s">
        <v>41</v>
      </c>
      <c r="K494" s="4">
        <v>46118</v>
      </c>
    </row>
    <row r="495" spans="1:11" s="3" customFormat="1" ht="15">
      <c r="A495" s="3">
        <v>2026</v>
      </c>
      <c r="B495" s="4">
        <v>46023</v>
      </c>
      <c r="C495" s="4">
        <v>46203</v>
      </c>
      <c r="D495" s="5" t="s">
        <v>650</v>
      </c>
      <c r="E495" s="4">
        <f t="shared" si="17"/>
        <v>42278</v>
      </c>
      <c r="G495" s="3" t="s">
        <v>39</v>
      </c>
      <c r="H495" s="3" t="s">
        <v>667</v>
      </c>
      <c r="I495" s="12">
        <f t="shared" si="18"/>
        <v>377.48720000000003</v>
      </c>
      <c r="J495" s="3" t="s">
        <v>41</v>
      </c>
      <c r="K495" s="4">
        <v>46118</v>
      </c>
    </row>
    <row r="496" spans="1:11" s="3" customFormat="1" ht="15">
      <c r="A496" s="3">
        <v>2026</v>
      </c>
      <c r="B496" s="4">
        <v>46023</v>
      </c>
      <c r="C496" s="4">
        <v>46203</v>
      </c>
      <c r="D496" s="5" t="s">
        <v>650</v>
      </c>
      <c r="E496" s="4">
        <f t="shared" si="17"/>
        <v>42278</v>
      </c>
      <c r="G496" s="3" t="s">
        <v>39</v>
      </c>
      <c r="H496" s="3" t="s">
        <v>668</v>
      </c>
      <c r="I496" s="12">
        <f t="shared" si="18"/>
        <v>377.48720000000003</v>
      </c>
      <c r="J496" s="3" t="s">
        <v>41</v>
      </c>
      <c r="K496" s="4">
        <v>46118</v>
      </c>
    </row>
    <row r="497" spans="1:11" s="3" customFormat="1" ht="15">
      <c r="A497" s="3">
        <v>2026</v>
      </c>
      <c r="B497" s="4">
        <v>46023</v>
      </c>
      <c r="C497" s="4">
        <v>46203</v>
      </c>
      <c r="D497" s="5" t="s">
        <v>650</v>
      </c>
      <c r="E497" s="4">
        <f t="shared" si="17"/>
        <v>42278</v>
      </c>
      <c r="G497" s="3" t="s">
        <v>39</v>
      </c>
      <c r="H497" s="3" t="s">
        <v>669</v>
      </c>
      <c r="I497" s="12">
        <f t="shared" si="18"/>
        <v>377.48720000000003</v>
      </c>
      <c r="J497" s="3" t="s">
        <v>41</v>
      </c>
      <c r="K497" s="4">
        <v>46118</v>
      </c>
    </row>
    <row r="498" spans="1:11" s="3" customFormat="1" ht="15">
      <c r="A498" s="3">
        <v>2026</v>
      </c>
      <c r="B498" s="4">
        <v>46023</v>
      </c>
      <c r="C498" s="4">
        <v>46203</v>
      </c>
      <c r="D498" s="5" t="s">
        <v>650</v>
      </c>
      <c r="E498" s="4">
        <f t="shared" si="17"/>
        <v>42278</v>
      </c>
      <c r="G498" s="3" t="s">
        <v>39</v>
      </c>
      <c r="H498" s="3" t="s">
        <v>670</v>
      </c>
      <c r="I498" s="12">
        <f t="shared" si="18"/>
        <v>377.48720000000003</v>
      </c>
      <c r="J498" s="3" t="s">
        <v>41</v>
      </c>
      <c r="K498" s="4">
        <v>46118</v>
      </c>
    </row>
    <row r="499" spans="1:11" s="3" customFormat="1" ht="15">
      <c r="A499" s="3">
        <v>2026</v>
      </c>
      <c r="B499" s="4">
        <v>46023</v>
      </c>
      <c r="C499" s="4">
        <v>46203</v>
      </c>
      <c r="D499" s="5" t="s">
        <v>650</v>
      </c>
      <c r="E499" s="4">
        <f t="shared" si="17"/>
        <v>42278</v>
      </c>
      <c r="G499" s="3" t="s">
        <v>39</v>
      </c>
      <c r="H499" s="3" t="s">
        <v>671</v>
      </c>
      <c r="I499" s="12">
        <f t="shared" si="18"/>
        <v>377.48720000000003</v>
      </c>
      <c r="J499" s="3" t="s">
        <v>41</v>
      </c>
      <c r="K499" s="4">
        <v>46118</v>
      </c>
    </row>
    <row r="500" spans="1:11" s="3" customFormat="1" ht="15">
      <c r="A500" s="3">
        <v>2026</v>
      </c>
      <c r="B500" s="4">
        <v>46023</v>
      </c>
      <c r="C500" s="4">
        <v>46203</v>
      </c>
      <c r="D500" s="5" t="s">
        <v>650</v>
      </c>
      <c r="E500" s="4">
        <f t="shared" si="17"/>
        <v>42278</v>
      </c>
      <c r="G500" s="3" t="s">
        <v>39</v>
      </c>
      <c r="H500" s="3" t="s">
        <v>672</v>
      </c>
      <c r="I500" s="12">
        <f t="shared" si="18"/>
        <v>377.48720000000003</v>
      </c>
      <c r="J500" s="3" t="s">
        <v>41</v>
      </c>
      <c r="K500" s="4">
        <v>46118</v>
      </c>
    </row>
    <row r="501" spans="1:11" s="3" customFormat="1" ht="15">
      <c r="A501" s="3">
        <v>2026</v>
      </c>
      <c r="B501" s="4">
        <v>46023</v>
      </c>
      <c r="C501" s="4">
        <v>46203</v>
      </c>
      <c r="D501" s="5" t="s">
        <v>650</v>
      </c>
      <c r="E501" s="4">
        <f t="shared" si="17"/>
        <v>42278</v>
      </c>
      <c r="G501" s="3" t="s">
        <v>39</v>
      </c>
      <c r="H501" s="3" t="s">
        <v>673</v>
      </c>
      <c r="I501" s="12">
        <f t="shared" si="18"/>
        <v>377.48720000000003</v>
      </c>
      <c r="J501" s="3" t="s">
        <v>41</v>
      </c>
      <c r="K501" s="4">
        <v>46118</v>
      </c>
    </row>
    <row r="502" spans="1:11" s="3" customFormat="1" ht="15">
      <c r="A502" s="3">
        <v>2026</v>
      </c>
      <c r="B502" s="4">
        <v>46023</v>
      </c>
      <c r="C502" s="4">
        <v>46203</v>
      </c>
      <c r="D502" s="5" t="s">
        <v>650</v>
      </c>
      <c r="E502" s="4">
        <f t="shared" si="17"/>
        <v>42278</v>
      </c>
      <c r="G502" s="3" t="s">
        <v>39</v>
      </c>
      <c r="H502" s="3" t="s">
        <v>674</v>
      </c>
      <c r="I502" s="12">
        <f t="shared" si="18"/>
        <v>377.48720000000003</v>
      </c>
      <c r="J502" s="3" t="s">
        <v>41</v>
      </c>
      <c r="K502" s="4">
        <v>46118</v>
      </c>
    </row>
    <row r="503" spans="1:11" s="3" customFormat="1" ht="15">
      <c r="A503" s="3">
        <v>2026</v>
      </c>
      <c r="B503" s="4">
        <v>46023</v>
      </c>
      <c r="C503" s="4">
        <v>46203</v>
      </c>
      <c r="D503" s="5" t="s">
        <v>650</v>
      </c>
      <c r="E503" s="4">
        <f t="shared" si="17"/>
        <v>42278</v>
      </c>
      <c r="G503" s="3" t="s">
        <v>39</v>
      </c>
      <c r="H503" s="3" t="s">
        <v>675</v>
      </c>
      <c r="I503" s="12">
        <f t="shared" si="18"/>
        <v>377.48720000000003</v>
      </c>
      <c r="J503" s="3" t="s">
        <v>41</v>
      </c>
      <c r="K503" s="4">
        <v>46118</v>
      </c>
    </row>
    <row r="504" spans="1:11" s="3" customFormat="1" ht="15">
      <c r="A504" s="3">
        <v>2026</v>
      </c>
      <c r="B504" s="4">
        <v>46023</v>
      </c>
      <c r="C504" s="4">
        <v>46203</v>
      </c>
      <c r="D504" s="5" t="s">
        <v>650</v>
      </c>
      <c r="E504" s="4">
        <f t="shared" si="17"/>
        <v>42278</v>
      </c>
      <c r="G504" s="3" t="s">
        <v>39</v>
      </c>
      <c r="H504" s="3" t="s">
        <v>676</v>
      </c>
      <c r="I504" s="12">
        <f t="shared" si="18"/>
        <v>377.48720000000003</v>
      </c>
      <c r="J504" s="3" t="s">
        <v>41</v>
      </c>
      <c r="K504" s="4">
        <v>46118</v>
      </c>
    </row>
    <row r="505" spans="1:11" s="3" customFormat="1" ht="15">
      <c r="A505" s="3">
        <v>2026</v>
      </c>
      <c r="B505" s="4">
        <v>46023</v>
      </c>
      <c r="C505" s="4">
        <v>46203</v>
      </c>
      <c r="D505" s="5" t="s">
        <v>650</v>
      </c>
      <c r="E505" s="4">
        <f t="shared" si="17"/>
        <v>42278</v>
      </c>
      <c r="G505" s="3" t="s">
        <v>39</v>
      </c>
      <c r="H505" s="3" t="s">
        <v>677</v>
      </c>
      <c r="I505" s="12">
        <f t="shared" si="18"/>
        <v>377.48720000000003</v>
      </c>
      <c r="J505" s="3" t="s">
        <v>41</v>
      </c>
      <c r="K505" s="4">
        <v>46118</v>
      </c>
    </row>
    <row r="506" spans="1:11" s="3" customFormat="1" ht="15">
      <c r="A506" s="3">
        <v>2026</v>
      </c>
      <c r="B506" s="4">
        <v>46023</v>
      </c>
      <c r="C506" s="4">
        <v>46203</v>
      </c>
      <c r="D506" s="5" t="s">
        <v>650</v>
      </c>
      <c r="E506" s="4">
        <f t="shared" si="17"/>
        <v>42278</v>
      </c>
      <c r="G506" s="3" t="s">
        <v>39</v>
      </c>
      <c r="H506" s="3" t="s">
        <v>678</v>
      </c>
      <c r="I506" s="12">
        <f t="shared" si="18"/>
        <v>377.48720000000003</v>
      </c>
      <c r="J506" s="3" t="s">
        <v>41</v>
      </c>
      <c r="K506" s="4">
        <v>46118</v>
      </c>
    </row>
    <row r="507" spans="1:11" s="3" customFormat="1" ht="15">
      <c r="A507" s="3">
        <v>2026</v>
      </c>
      <c r="B507" s="4">
        <v>46023</v>
      </c>
      <c r="C507" s="4">
        <v>46203</v>
      </c>
      <c r="D507" s="5" t="s">
        <v>650</v>
      </c>
      <c r="E507" s="4">
        <f t="shared" si="17"/>
        <v>42278</v>
      </c>
      <c r="G507" s="3" t="s">
        <v>39</v>
      </c>
      <c r="H507" s="3" t="s">
        <v>679</v>
      </c>
      <c r="I507" s="12">
        <f t="shared" si="18"/>
        <v>377.48720000000003</v>
      </c>
      <c r="J507" s="3" t="s">
        <v>41</v>
      </c>
      <c r="K507" s="4">
        <v>46118</v>
      </c>
    </row>
    <row r="508" spans="1:11" s="3" customFormat="1" ht="15">
      <c r="A508" s="3">
        <v>2026</v>
      </c>
      <c r="B508" s="4">
        <v>46023</v>
      </c>
      <c r="C508" s="4">
        <v>46203</v>
      </c>
      <c r="D508" s="5" t="s">
        <v>650</v>
      </c>
      <c r="E508" s="4">
        <f t="shared" si="17"/>
        <v>42278</v>
      </c>
      <c r="G508" s="3" t="s">
        <v>39</v>
      </c>
      <c r="H508" s="3" t="s">
        <v>680</v>
      </c>
      <c r="I508" s="12">
        <f t="shared" si="18"/>
        <v>377.48720000000003</v>
      </c>
      <c r="J508" s="3" t="s">
        <v>41</v>
      </c>
      <c r="K508" s="4">
        <v>46118</v>
      </c>
    </row>
    <row r="509" spans="1:11" s="3" customFormat="1" ht="15">
      <c r="A509" s="3">
        <v>2026</v>
      </c>
      <c r="B509" s="4">
        <v>46023</v>
      </c>
      <c r="C509" s="4">
        <v>46203</v>
      </c>
      <c r="D509" s="5" t="s">
        <v>650</v>
      </c>
      <c r="E509" s="4">
        <f t="shared" si="17"/>
        <v>42278</v>
      </c>
      <c r="G509" s="3" t="s">
        <v>39</v>
      </c>
      <c r="H509" s="3" t="s">
        <v>681</v>
      </c>
      <c r="I509" s="12">
        <f t="shared" si="18"/>
        <v>377.48720000000003</v>
      </c>
      <c r="J509" s="3" t="s">
        <v>41</v>
      </c>
      <c r="K509" s="4">
        <v>46118</v>
      </c>
    </row>
    <row r="510" spans="1:11" s="3" customFormat="1" ht="15">
      <c r="A510" s="3">
        <v>2026</v>
      </c>
      <c r="B510" s="4">
        <v>46023</v>
      </c>
      <c r="C510" s="4">
        <v>46203</v>
      </c>
      <c r="D510" s="5" t="s">
        <v>650</v>
      </c>
      <c r="E510" s="4">
        <f t="shared" si="17"/>
        <v>42278</v>
      </c>
      <c r="G510" s="3" t="s">
        <v>39</v>
      </c>
      <c r="H510" s="3" t="s">
        <v>682</v>
      </c>
      <c r="I510" s="12">
        <f t="shared" si="18"/>
        <v>377.48720000000003</v>
      </c>
      <c r="J510" s="3" t="s">
        <v>41</v>
      </c>
      <c r="K510" s="4">
        <v>46118</v>
      </c>
    </row>
    <row r="511" spans="1:11" s="3" customFormat="1" ht="15">
      <c r="A511" s="3">
        <v>2026</v>
      </c>
      <c r="B511" s="4">
        <v>46023</v>
      </c>
      <c r="C511" s="4">
        <v>46203</v>
      </c>
      <c r="D511" s="5" t="s">
        <v>650</v>
      </c>
      <c r="E511" s="4">
        <f t="shared" si="17"/>
        <v>42278</v>
      </c>
      <c r="G511" s="3" t="s">
        <v>39</v>
      </c>
      <c r="H511" s="3" t="s">
        <v>683</v>
      </c>
      <c r="I511" s="12">
        <f t="shared" si="18"/>
        <v>377.48720000000003</v>
      </c>
      <c r="J511" s="3" t="s">
        <v>41</v>
      </c>
      <c r="K511" s="4">
        <v>46118</v>
      </c>
    </row>
    <row r="512" spans="1:11" s="3" customFormat="1" ht="15">
      <c r="A512" s="3">
        <v>2026</v>
      </c>
      <c r="B512" s="4">
        <v>46023</v>
      </c>
      <c r="C512" s="4">
        <v>46203</v>
      </c>
      <c r="D512" s="5" t="s">
        <v>650</v>
      </c>
      <c r="E512" s="4">
        <f t="shared" si="17"/>
        <v>42278</v>
      </c>
      <c r="G512" s="3" t="s">
        <v>39</v>
      </c>
      <c r="H512" s="3" t="s">
        <v>684</v>
      </c>
      <c r="I512" s="12">
        <f t="shared" si="18"/>
        <v>377.48720000000003</v>
      </c>
      <c r="J512" s="3" t="s">
        <v>41</v>
      </c>
      <c r="K512" s="4">
        <v>46118</v>
      </c>
    </row>
    <row r="513" spans="1:11" s="3" customFormat="1" ht="15">
      <c r="A513" s="3">
        <v>2026</v>
      </c>
      <c r="B513" s="4">
        <v>46023</v>
      </c>
      <c r="C513" s="4">
        <v>46203</v>
      </c>
      <c r="D513" s="5" t="s">
        <v>650</v>
      </c>
      <c r="E513" s="4">
        <f t="shared" si="17"/>
        <v>42278</v>
      </c>
      <c r="G513" s="3" t="s">
        <v>39</v>
      </c>
      <c r="H513" s="3" t="s">
        <v>685</v>
      </c>
      <c r="I513" s="12">
        <f t="shared" si="18"/>
        <v>377.48720000000003</v>
      </c>
      <c r="J513" s="3" t="s">
        <v>41</v>
      </c>
      <c r="K513" s="4">
        <v>46118</v>
      </c>
    </row>
    <row r="514" spans="1:11" s="3" customFormat="1" ht="15">
      <c r="A514" s="3">
        <v>2026</v>
      </c>
      <c r="B514" s="4">
        <v>46023</v>
      </c>
      <c r="C514" s="4">
        <v>46203</v>
      </c>
      <c r="D514" s="5" t="s">
        <v>686</v>
      </c>
      <c r="E514" s="4">
        <f t="shared" si="17"/>
        <v>42278</v>
      </c>
      <c r="G514" s="3" t="s">
        <v>39</v>
      </c>
      <c r="H514" s="3" t="s">
        <v>687</v>
      </c>
      <c r="I514" s="12">
        <f>1762.92*0.16+1762.92</f>
        <v>2044.9872</v>
      </c>
      <c r="J514" s="3" t="s">
        <v>41</v>
      </c>
      <c r="K514" s="4">
        <v>46118</v>
      </c>
    </row>
    <row r="515" spans="1:11" s="3" customFormat="1" ht="15">
      <c r="A515" s="3">
        <v>2026</v>
      </c>
      <c r="B515" s="4">
        <v>46023</v>
      </c>
      <c r="C515" s="4">
        <v>46203</v>
      </c>
      <c r="D515" s="5" t="s">
        <v>688</v>
      </c>
      <c r="E515" s="4">
        <f t="shared" si="17"/>
        <v>42278</v>
      </c>
      <c r="G515" s="3" t="s">
        <v>39</v>
      </c>
      <c r="H515" s="3" t="s">
        <v>689</v>
      </c>
      <c r="I515" s="12">
        <f>1321.97*0.16+1321.97</f>
        <v>1533.4852000000001</v>
      </c>
      <c r="J515" s="3" t="s">
        <v>41</v>
      </c>
      <c r="K515" s="4">
        <v>46118</v>
      </c>
    </row>
    <row r="516" spans="1:11" s="3" customFormat="1" ht="15">
      <c r="A516" s="3">
        <v>2026</v>
      </c>
      <c r="B516" s="4">
        <v>46023</v>
      </c>
      <c r="C516" s="4">
        <v>46203</v>
      </c>
      <c r="D516" s="5" t="s">
        <v>688</v>
      </c>
      <c r="E516" s="4">
        <f t="shared" si="17"/>
        <v>42278</v>
      </c>
      <c r="G516" s="3" t="s">
        <v>39</v>
      </c>
      <c r="H516" s="3" t="s">
        <v>690</v>
      </c>
      <c r="I516" s="12">
        <f>1321.97*0.16+1321.97</f>
        <v>1533.4852000000001</v>
      </c>
      <c r="J516" s="3" t="s">
        <v>41</v>
      </c>
      <c r="K516" s="4">
        <v>46118</v>
      </c>
    </row>
    <row r="517" spans="1:11" s="3" customFormat="1" ht="15">
      <c r="A517" s="3">
        <v>2026</v>
      </c>
      <c r="B517" s="4">
        <v>46023</v>
      </c>
      <c r="C517" s="4">
        <v>46203</v>
      </c>
      <c r="D517" s="5" t="s">
        <v>688</v>
      </c>
      <c r="E517" s="4">
        <f t="shared" si="17"/>
        <v>42278</v>
      </c>
      <c r="G517" s="3" t="s">
        <v>39</v>
      </c>
      <c r="H517" s="3" t="s">
        <v>691</v>
      </c>
      <c r="I517" s="12">
        <f>1321.97*0.16+1321.97</f>
        <v>1533.4852000000001</v>
      </c>
      <c r="J517" s="3" t="s">
        <v>41</v>
      </c>
      <c r="K517" s="4">
        <v>46118</v>
      </c>
    </row>
    <row r="518" spans="1:11" s="3" customFormat="1" ht="15">
      <c r="A518" s="3">
        <v>2026</v>
      </c>
      <c r="B518" s="4">
        <v>46023</v>
      </c>
      <c r="C518" s="4">
        <v>46203</v>
      </c>
      <c r="D518" s="5" t="s">
        <v>688</v>
      </c>
      <c r="E518" s="4">
        <f t="shared" si="17"/>
        <v>42278</v>
      </c>
      <c r="G518" s="3" t="s">
        <v>39</v>
      </c>
      <c r="H518" s="3" t="s">
        <v>692</v>
      </c>
      <c r="I518" s="12">
        <f>1321.97*0.16+1321.97</f>
        <v>1533.4852000000001</v>
      </c>
      <c r="J518" s="3" t="s">
        <v>41</v>
      </c>
      <c r="K518" s="4">
        <v>46118</v>
      </c>
    </row>
    <row r="519" spans="1:11" s="3" customFormat="1" ht="15">
      <c r="A519" s="3">
        <v>2026</v>
      </c>
      <c r="B519" s="4">
        <v>46023</v>
      </c>
      <c r="C519" s="4">
        <v>46203</v>
      </c>
      <c r="D519" s="5" t="s">
        <v>688</v>
      </c>
      <c r="E519" s="4">
        <f t="shared" si="17"/>
        <v>42278</v>
      </c>
      <c r="G519" s="3" t="s">
        <v>39</v>
      </c>
      <c r="H519" s="3" t="s">
        <v>693</v>
      </c>
      <c r="I519" s="12">
        <f>1321.97*0.16+1321.97</f>
        <v>1533.4852000000001</v>
      </c>
      <c r="J519" s="3" t="s">
        <v>41</v>
      </c>
      <c r="K519" s="4">
        <v>46118</v>
      </c>
    </row>
    <row r="520" spans="1:11" s="3" customFormat="1" ht="15">
      <c r="A520" s="3">
        <v>2026</v>
      </c>
      <c r="B520" s="4">
        <v>46023</v>
      </c>
      <c r="C520" s="4">
        <v>46203</v>
      </c>
      <c r="D520" s="5" t="s">
        <v>694</v>
      </c>
      <c r="E520" s="4">
        <f t="shared" si="17"/>
        <v>42278</v>
      </c>
      <c r="G520" s="3" t="s">
        <v>39</v>
      </c>
      <c r="H520" s="3" t="s">
        <v>695</v>
      </c>
      <c r="I520" s="12">
        <f>1320.2*0.16+1320.2</f>
        <v>1531.432</v>
      </c>
      <c r="J520" s="3" t="s">
        <v>41</v>
      </c>
      <c r="K520" s="4">
        <v>46118</v>
      </c>
    </row>
    <row r="521" spans="1:11" s="3" customFormat="1" ht="15">
      <c r="A521" s="3">
        <v>2026</v>
      </c>
      <c r="B521" s="4">
        <v>46023</v>
      </c>
      <c r="C521" s="4">
        <v>46203</v>
      </c>
      <c r="D521" s="5" t="s">
        <v>694</v>
      </c>
      <c r="E521" s="4">
        <f t="shared" si="17"/>
        <v>42278</v>
      </c>
      <c r="G521" s="3" t="s">
        <v>39</v>
      </c>
      <c r="H521" s="3" t="s">
        <v>696</v>
      </c>
      <c r="I521" s="12">
        <f>1320.2*0.16+1320.2</f>
        <v>1531.432</v>
      </c>
      <c r="J521" s="3" t="s">
        <v>41</v>
      </c>
      <c r="K521" s="4">
        <v>46118</v>
      </c>
    </row>
    <row r="522" spans="1:11" s="3" customFormat="1" ht="15">
      <c r="A522" s="3">
        <v>2026</v>
      </c>
      <c r="B522" s="4">
        <v>46023</v>
      </c>
      <c r="C522" s="4">
        <v>46203</v>
      </c>
      <c r="D522" s="5" t="s">
        <v>697</v>
      </c>
      <c r="E522" s="4">
        <f t="shared" si="17"/>
        <v>42289</v>
      </c>
      <c r="G522" s="3" t="s">
        <v>39</v>
      </c>
      <c r="H522" s="3" t="s">
        <v>698</v>
      </c>
      <c r="I522" s="12">
        <v>2499.8000000000002</v>
      </c>
      <c r="J522" s="3" t="s">
        <v>41</v>
      </c>
      <c r="K522" s="4">
        <v>46118</v>
      </c>
    </row>
    <row r="523" spans="1:11" s="3" customFormat="1" ht="15">
      <c r="A523" s="3">
        <v>2026</v>
      </c>
      <c r="B523" s="4">
        <v>46023</v>
      </c>
      <c r="C523" s="4">
        <v>46203</v>
      </c>
      <c r="D523" s="5" t="s">
        <v>699</v>
      </c>
      <c r="E523" s="4">
        <f t="shared" si="17"/>
        <v>42353</v>
      </c>
      <c r="G523" s="3" t="s">
        <v>39</v>
      </c>
      <c r="H523" s="3" t="s">
        <v>700</v>
      </c>
      <c r="I523" s="12">
        <v>1682</v>
      </c>
      <c r="J523" s="3" t="s">
        <v>41</v>
      </c>
      <c r="K523" s="4">
        <v>46118</v>
      </c>
    </row>
    <row r="524" spans="1:11" s="3" customFormat="1" ht="15">
      <c r="A524" s="3">
        <v>2026</v>
      </c>
      <c r="B524" s="4">
        <v>46023</v>
      </c>
      <c r="C524" s="4">
        <v>46203</v>
      </c>
      <c r="D524" s="5" t="s">
        <v>699</v>
      </c>
      <c r="E524" s="4">
        <f t="shared" si="17"/>
        <v>42353</v>
      </c>
      <c r="G524" s="3" t="s">
        <v>39</v>
      </c>
      <c r="H524" s="3" t="s">
        <v>701</v>
      </c>
      <c r="I524" s="12">
        <v>1682</v>
      </c>
      <c r="J524" s="3" t="s">
        <v>41</v>
      </c>
      <c r="K524" s="4">
        <v>46118</v>
      </c>
    </row>
    <row r="525" spans="1:11" s="3" customFormat="1" ht="15">
      <c r="A525" s="3">
        <v>2026</v>
      </c>
      <c r="B525" s="4">
        <v>46023</v>
      </c>
      <c r="C525" s="4">
        <v>46203</v>
      </c>
      <c r="D525" s="5" t="s">
        <v>699</v>
      </c>
      <c r="E525" s="4">
        <f t="shared" si="17"/>
        <v>42353</v>
      </c>
      <c r="G525" s="3" t="s">
        <v>39</v>
      </c>
      <c r="H525" s="3" t="s">
        <v>702</v>
      </c>
      <c r="I525" s="12">
        <v>1682</v>
      </c>
      <c r="J525" s="3" t="s">
        <v>41</v>
      </c>
      <c r="K525" s="4">
        <v>46118</v>
      </c>
    </row>
    <row r="526" spans="1:11" s="3" customFormat="1" ht="15">
      <c r="A526" s="3">
        <v>2026</v>
      </c>
      <c r="B526" s="4">
        <v>46023</v>
      </c>
      <c r="C526" s="4">
        <v>46203</v>
      </c>
      <c r="D526" s="5" t="s">
        <v>699</v>
      </c>
      <c r="E526" s="4">
        <f t="shared" ref="E526:E589" si="19">VLOOKUP(D526,BD_B,2)</f>
        <v>42353</v>
      </c>
      <c r="G526" s="3" t="s">
        <v>39</v>
      </c>
      <c r="H526" s="3" t="s">
        <v>703</v>
      </c>
      <c r="I526" s="12">
        <v>1682</v>
      </c>
      <c r="J526" s="3" t="s">
        <v>41</v>
      </c>
      <c r="K526" s="4">
        <v>46118</v>
      </c>
    </row>
    <row r="527" spans="1:11" s="3" customFormat="1" ht="15">
      <c r="A527" s="3">
        <v>2026</v>
      </c>
      <c r="B527" s="4">
        <v>46023</v>
      </c>
      <c r="C527" s="4">
        <v>46203</v>
      </c>
      <c r="D527" s="5" t="s">
        <v>699</v>
      </c>
      <c r="E527" s="4">
        <f t="shared" si="19"/>
        <v>42353</v>
      </c>
      <c r="G527" s="3" t="s">
        <v>39</v>
      </c>
      <c r="H527" s="3" t="s">
        <v>704</v>
      </c>
      <c r="I527" s="12">
        <v>1682</v>
      </c>
      <c r="J527" s="3" t="s">
        <v>41</v>
      </c>
      <c r="K527" s="4">
        <v>46118</v>
      </c>
    </row>
    <row r="528" spans="1:11" s="3" customFormat="1" ht="15">
      <c r="A528" s="3">
        <v>2026</v>
      </c>
      <c r="B528" s="4">
        <v>46023</v>
      </c>
      <c r="C528" s="4">
        <v>46203</v>
      </c>
      <c r="D528" s="5" t="s">
        <v>699</v>
      </c>
      <c r="E528" s="4">
        <f t="shared" si="19"/>
        <v>42353</v>
      </c>
      <c r="G528" s="3" t="s">
        <v>39</v>
      </c>
      <c r="H528" s="3" t="s">
        <v>705</v>
      </c>
      <c r="I528" s="12">
        <v>1682</v>
      </c>
      <c r="J528" s="3" t="s">
        <v>41</v>
      </c>
      <c r="K528" s="4">
        <v>46118</v>
      </c>
    </row>
    <row r="529" spans="1:11" s="3" customFormat="1" ht="15">
      <c r="A529" s="3">
        <v>2026</v>
      </c>
      <c r="B529" s="4">
        <v>46023</v>
      </c>
      <c r="C529" s="4">
        <v>46203</v>
      </c>
      <c r="D529" s="5" t="s">
        <v>699</v>
      </c>
      <c r="E529" s="4">
        <f t="shared" si="19"/>
        <v>42353</v>
      </c>
      <c r="G529" s="3" t="s">
        <v>39</v>
      </c>
      <c r="H529" s="3" t="s">
        <v>706</v>
      </c>
      <c r="I529" s="12">
        <v>1682</v>
      </c>
      <c r="J529" s="3" t="s">
        <v>41</v>
      </c>
      <c r="K529" s="4">
        <v>46118</v>
      </c>
    </row>
    <row r="530" spans="1:11" s="3" customFormat="1" ht="15">
      <c r="A530" s="3">
        <v>2026</v>
      </c>
      <c r="B530" s="4">
        <v>46023</v>
      </c>
      <c r="C530" s="4">
        <v>46203</v>
      </c>
      <c r="D530" s="5" t="s">
        <v>699</v>
      </c>
      <c r="E530" s="4">
        <f t="shared" si="19"/>
        <v>42353</v>
      </c>
      <c r="G530" s="3" t="s">
        <v>39</v>
      </c>
      <c r="H530" s="3" t="s">
        <v>707</v>
      </c>
      <c r="I530" s="12">
        <v>1682</v>
      </c>
      <c r="J530" s="3" t="s">
        <v>41</v>
      </c>
      <c r="K530" s="4">
        <v>46118</v>
      </c>
    </row>
    <row r="531" spans="1:11" s="3" customFormat="1" ht="15">
      <c r="A531" s="3">
        <v>2026</v>
      </c>
      <c r="B531" s="4">
        <v>46023</v>
      </c>
      <c r="C531" s="4">
        <v>46203</v>
      </c>
      <c r="D531" s="5" t="s">
        <v>708</v>
      </c>
      <c r="E531" s="4">
        <f t="shared" si="19"/>
        <v>42354</v>
      </c>
      <c r="G531" s="3" t="s">
        <v>39</v>
      </c>
      <c r="H531" s="3" t="s">
        <v>709</v>
      </c>
      <c r="I531" s="12">
        <v>1999</v>
      </c>
      <c r="J531" s="3" t="s">
        <v>41</v>
      </c>
      <c r="K531" s="4">
        <v>46118</v>
      </c>
    </row>
    <row r="532" spans="1:11" s="3" customFormat="1" ht="15">
      <c r="A532" s="3">
        <v>2026</v>
      </c>
      <c r="B532" s="4">
        <v>46023</v>
      </c>
      <c r="C532" s="4">
        <v>46203</v>
      </c>
      <c r="D532" s="5" t="s">
        <v>708</v>
      </c>
      <c r="E532" s="4">
        <f t="shared" si="19"/>
        <v>42354</v>
      </c>
      <c r="G532" s="3" t="s">
        <v>39</v>
      </c>
      <c r="H532" s="3" t="s">
        <v>710</v>
      </c>
      <c r="I532" s="12">
        <v>1999</v>
      </c>
      <c r="J532" s="3" t="s">
        <v>41</v>
      </c>
      <c r="K532" s="4">
        <v>46118</v>
      </c>
    </row>
    <row r="533" spans="1:11" s="3" customFormat="1" ht="15">
      <c r="A533" s="3">
        <v>2026</v>
      </c>
      <c r="B533" s="4">
        <v>46023</v>
      </c>
      <c r="C533" s="4">
        <v>46203</v>
      </c>
      <c r="D533" s="5" t="s">
        <v>708</v>
      </c>
      <c r="E533" s="4">
        <f t="shared" si="19"/>
        <v>42354</v>
      </c>
      <c r="G533" s="3" t="s">
        <v>39</v>
      </c>
      <c r="H533" s="3" t="s">
        <v>711</v>
      </c>
      <c r="I533" s="12">
        <v>1999</v>
      </c>
      <c r="J533" s="3" t="s">
        <v>41</v>
      </c>
      <c r="K533" s="4">
        <v>46118</v>
      </c>
    </row>
    <row r="534" spans="1:11" s="3" customFormat="1" ht="15">
      <c r="A534" s="3">
        <v>2026</v>
      </c>
      <c r="B534" s="4">
        <v>46023</v>
      </c>
      <c r="C534" s="4">
        <v>46203</v>
      </c>
      <c r="D534" s="5" t="s">
        <v>708</v>
      </c>
      <c r="E534" s="4">
        <f t="shared" si="19"/>
        <v>42354</v>
      </c>
      <c r="G534" s="3" t="s">
        <v>39</v>
      </c>
      <c r="H534" s="3" t="s">
        <v>712</v>
      </c>
      <c r="I534" s="12">
        <v>1999</v>
      </c>
      <c r="J534" s="3" t="s">
        <v>41</v>
      </c>
      <c r="K534" s="4">
        <v>46118</v>
      </c>
    </row>
    <row r="535" spans="1:11" s="3" customFormat="1" ht="15">
      <c r="A535" s="3">
        <v>2026</v>
      </c>
      <c r="B535" s="4">
        <v>46023</v>
      </c>
      <c r="C535" s="4">
        <v>46203</v>
      </c>
      <c r="D535" s="5" t="s">
        <v>708</v>
      </c>
      <c r="E535" s="4">
        <f t="shared" si="19"/>
        <v>42354</v>
      </c>
      <c r="G535" s="3" t="s">
        <v>39</v>
      </c>
      <c r="H535" s="3" t="s">
        <v>713</v>
      </c>
      <c r="I535" s="12">
        <v>1999</v>
      </c>
      <c r="J535" s="3" t="s">
        <v>41</v>
      </c>
      <c r="K535" s="4">
        <v>46118</v>
      </c>
    </row>
    <row r="536" spans="1:11" s="3" customFormat="1" ht="15">
      <c r="A536" s="3">
        <v>2026</v>
      </c>
      <c r="B536" s="4">
        <v>46023</v>
      </c>
      <c r="C536" s="4">
        <v>46203</v>
      </c>
      <c r="D536" s="5" t="s">
        <v>708</v>
      </c>
      <c r="E536" s="4">
        <f t="shared" si="19"/>
        <v>42354</v>
      </c>
      <c r="G536" s="3" t="s">
        <v>39</v>
      </c>
      <c r="H536" s="3" t="s">
        <v>714</v>
      </c>
      <c r="I536" s="12">
        <v>1799</v>
      </c>
      <c r="J536" s="3" t="s">
        <v>41</v>
      </c>
      <c r="K536" s="4">
        <v>46118</v>
      </c>
    </row>
    <row r="537" spans="1:11" s="3" customFormat="1" ht="15">
      <c r="A537" s="3">
        <v>2026</v>
      </c>
      <c r="B537" s="4">
        <v>46023</v>
      </c>
      <c r="C537" s="4">
        <v>46203</v>
      </c>
      <c r="D537" s="5" t="s">
        <v>708</v>
      </c>
      <c r="E537" s="4">
        <f t="shared" si="19"/>
        <v>42354</v>
      </c>
      <c r="G537" s="3" t="s">
        <v>39</v>
      </c>
      <c r="H537" s="3" t="s">
        <v>715</v>
      </c>
      <c r="I537" s="12">
        <v>1799</v>
      </c>
      <c r="J537" s="3" t="s">
        <v>41</v>
      </c>
      <c r="K537" s="4">
        <v>46118</v>
      </c>
    </row>
    <row r="538" spans="1:11" s="3" customFormat="1" ht="15">
      <c r="A538" s="3">
        <v>2026</v>
      </c>
      <c r="B538" s="4">
        <v>46023</v>
      </c>
      <c r="C538" s="4">
        <v>46203</v>
      </c>
      <c r="D538" s="5" t="s">
        <v>708</v>
      </c>
      <c r="E538" s="4">
        <f t="shared" si="19"/>
        <v>42354</v>
      </c>
      <c r="G538" s="3" t="s">
        <v>39</v>
      </c>
      <c r="H538" s="3" t="s">
        <v>716</v>
      </c>
      <c r="I538" s="12">
        <v>1799</v>
      </c>
      <c r="J538" s="3" t="s">
        <v>41</v>
      </c>
      <c r="K538" s="4">
        <v>46118</v>
      </c>
    </row>
    <row r="539" spans="1:11" s="3" customFormat="1" ht="15">
      <c r="A539" s="3">
        <v>2026</v>
      </c>
      <c r="B539" s="4">
        <v>46023</v>
      </c>
      <c r="C539" s="4">
        <v>46203</v>
      </c>
      <c r="D539" s="5" t="s">
        <v>708</v>
      </c>
      <c r="E539" s="4">
        <f t="shared" si="19"/>
        <v>42354</v>
      </c>
      <c r="G539" s="3" t="s">
        <v>39</v>
      </c>
      <c r="H539" s="3" t="s">
        <v>717</v>
      </c>
      <c r="I539" s="12">
        <v>1799</v>
      </c>
      <c r="J539" s="3" t="s">
        <v>41</v>
      </c>
      <c r="K539" s="4">
        <v>46118</v>
      </c>
    </row>
    <row r="540" spans="1:11" s="3" customFormat="1" ht="15">
      <c r="A540" s="3">
        <v>2026</v>
      </c>
      <c r="B540" s="4">
        <v>46023</v>
      </c>
      <c r="C540" s="4">
        <v>46203</v>
      </c>
      <c r="D540" s="5" t="s">
        <v>708</v>
      </c>
      <c r="E540" s="4">
        <f t="shared" si="19"/>
        <v>42354</v>
      </c>
      <c r="G540" s="3" t="s">
        <v>39</v>
      </c>
      <c r="H540" s="3" t="s">
        <v>718</v>
      </c>
      <c r="I540" s="12">
        <v>1799</v>
      </c>
      <c r="J540" s="3" t="s">
        <v>41</v>
      </c>
      <c r="K540" s="4">
        <v>46118</v>
      </c>
    </row>
    <row r="541" spans="1:11" s="3" customFormat="1" ht="15">
      <c r="A541" s="3">
        <v>2026</v>
      </c>
      <c r="B541" s="4">
        <v>46023</v>
      </c>
      <c r="C541" s="4">
        <v>46203</v>
      </c>
      <c r="D541" s="5" t="s">
        <v>719</v>
      </c>
      <c r="E541" s="4">
        <f t="shared" si="19"/>
        <v>42404</v>
      </c>
      <c r="G541" s="3" t="s">
        <v>39</v>
      </c>
      <c r="H541" s="3" t="s">
        <v>720</v>
      </c>
      <c r="I541" s="12">
        <v>3850</v>
      </c>
      <c r="J541" s="3" t="s">
        <v>41</v>
      </c>
      <c r="K541" s="4">
        <v>46118</v>
      </c>
    </row>
    <row r="542" spans="1:11" s="3" customFormat="1" ht="15">
      <c r="A542" s="3">
        <v>2026</v>
      </c>
      <c r="B542" s="4">
        <v>46023</v>
      </c>
      <c r="C542" s="4">
        <v>46203</v>
      </c>
      <c r="D542" s="5" t="s">
        <v>721</v>
      </c>
      <c r="E542" s="4">
        <f t="shared" si="19"/>
        <v>42418</v>
      </c>
      <c r="G542" s="3" t="s">
        <v>39</v>
      </c>
      <c r="H542" s="3" t="s">
        <v>722</v>
      </c>
      <c r="I542" s="12">
        <v>388.99</v>
      </c>
      <c r="J542" s="3" t="s">
        <v>41</v>
      </c>
      <c r="K542" s="4">
        <v>46118</v>
      </c>
    </row>
    <row r="543" spans="1:11" s="3" customFormat="1" ht="15">
      <c r="A543" s="3">
        <v>2026</v>
      </c>
      <c r="B543" s="4">
        <v>46023</v>
      </c>
      <c r="C543" s="4">
        <v>46203</v>
      </c>
      <c r="D543" s="5" t="s">
        <v>721</v>
      </c>
      <c r="E543" s="4">
        <f t="shared" si="19"/>
        <v>42418</v>
      </c>
      <c r="G543" s="3" t="s">
        <v>39</v>
      </c>
      <c r="H543" s="3" t="s">
        <v>723</v>
      </c>
      <c r="I543" s="12">
        <v>388.99</v>
      </c>
      <c r="J543" s="3" t="s">
        <v>41</v>
      </c>
      <c r="K543" s="4">
        <v>46118</v>
      </c>
    </row>
    <row r="544" spans="1:11" s="3" customFormat="1" ht="15">
      <c r="A544" s="3">
        <v>2026</v>
      </c>
      <c r="B544" s="4">
        <v>46023</v>
      </c>
      <c r="C544" s="4">
        <v>46203</v>
      </c>
      <c r="D544" s="5" t="s">
        <v>721</v>
      </c>
      <c r="E544" s="4">
        <f t="shared" si="19"/>
        <v>42418</v>
      </c>
      <c r="G544" s="3" t="s">
        <v>39</v>
      </c>
      <c r="H544" s="3" t="s">
        <v>724</v>
      </c>
      <c r="I544" s="12">
        <v>388.99</v>
      </c>
      <c r="J544" s="3" t="s">
        <v>41</v>
      </c>
      <c r="K544" s="4">
        <v>46118</v>
      </c>
    </row>
    <row r="545" spans="1:11" s="3" customFormat="1" ht="15">
      <c r="A545" s="3">
        <v>2026</v>
      </c>
      <c r="B545" s="4">
        <v>46023</v>
      </c>
      <c r="C545" s="4">
        <v>46203</v>
      </c>
      <c r="D545" s="5" t="s">
        <v>721</v>
      </c>
      <c r="E545" s="4">
        <f t="shared" si="19"/>
        <v>42418</v>
      </c>
      <c r="G545" s="3" t="s">
        <v>39</v>
      </c>
      <c r="H545" s="3" t="s">
        <v>725</v>
      </c>
      <c r="I545" s="12">
        <v>388.99</v>
      </c>
      <c r="J545" s="3" t="s">
        <v>41</v>
      </c>
      <c r="K545" s="4">
        <v>46118</v>
      </c>
    </row>
    <row r="546" spans="1:11" s="3" customFormat="1" ht="15">
      <c r="A546" s="3">
        <v>2026</v>
      </c>
      <c r="B546" s="4">
        <v>46023</v>
      </c>
      <c r="C546" s="4">
        <v>46203</v>
      </c>
      <c r="D546" s="5" t="s">
        <v>721</v>
      </c>
      <c r="E546" s="4">
        <f t="shared" si="19"/>
        <v>42418</v>
      </c>
      <c r="G546" s="3" t="s">
        <v>39</v>
      </c>
      <c r="H546" s="3" t="s">
        <v>726</v>
      </c>
      <c r="I546" s="12">
        <v>388.99</v>
      </c>
      <c r="J546" s="3" t="s">
        <v>41</v>
      </c>
      <c r="K546" s="4">
        <v>46118</v>
      </c>
    </row>
    <row r="547" spans="1:11" s="3" customFormat="1" ht="15">
      <c r="A547" s="3">
        <v>2026</v>
      </c>
      <c r="B547" s="4">
        <v>46023</v>
      </c>
      <c r="C547" s="4">
        <v>46203</v>
      </c>
      <c r="D547" s="5" t="s">
        <v>721</v>
      </c>
      <c r="E547" s="4">
        <f t="shared" si="19"/>
        <v>42418</v>
      </c>
      <c r="G547" s="3" t="s">
        <v>39</v>
      </c>
      <c r="H547" s="3" t="s">
        <v>727</v>
      </c>
      <c r="I547" s="12">
        <v>388.99</v>
      </c>
      <c r="J547" s="3" t="s">
        <v>41</v>
      </c>
      <c r="K547" s="4">
        <v>46118</v>
      </c>
    </row>
    <row r="548" spans="1:11" s="3" customFormat="1" ht="15">
      <c r="A548" s="3">
        <v>2026</v>
      </c>
      <c r="B548" s="4">
        <v>46023</v>
      </c>
      <c r="C548" s="4">
        <v>46203</v>
      </c>
      <c r="D548" s="5" t="s">
        <v>721</v>
      </c>
      <c r="E548" s="4">
        <f t="shared" si="19"/>
        <v>42418</v>
      </c>
      <c r="G548" s="3" t="s">
        <v>39</v>
      </c>
      <c r="H548" s="3" t="s">
        <v>728</v>
      </c>
      <c r="I548" s="12">
        <v>388.99</v>
      </c>
      <c r="J548" s="3" t="s">
        <v>41</v>
      </c>
      <c r="K548" s="4">
        <v>46118</v>
      </c>
    </row>
    <row r="549" spans="1:11" s="3" customFormat="1" ht="15">
      <c r="A549" s="3">
        <v>2026</v>
      </c>
      <c r="B549" s="4">
        <v>46023</v>
      </c>
      <c r="C549" s="4">
        <v>46203</v>
      </c>
      <c r="D549" s="5" t="s">
        <v>721</v>
      </c>
      <c r="E549" s="4">
        <f t="shared" si="19"/>
        <v>42418</v>
      </c>
      <c r="G549" s="3" t="s">
        <v>39</v>
      </c>
      <c r="H549" s="3" t="s">
        <v>729</v>
      </c>
      <c r="I549" s="12">
        <v>388.99</v>
      </c>
      <c r="J549" s="3" t="s">
        <v>41</v>
      </c>
      <c r="K549" s="4">
        <v>46118</v>
      </c>
    </row>
    <row r="550" spans="1:11" s="3" customFormat="1" ht="15">
      <c r="A550" s="3">
        <v>2026</v>
      </c>
      <c r="B550" s="4">
        <v>46023</v>
      </c>
      <c r="C550" s="4">
        <v>46203</v>
      </c>
      <c r="D550" s="5" t="s">
        <v>721</v>
      </c>
      <c r="E550" s="4">
        <f t="shared" si="19"/>
        <v>42418</v>
      </c>
      <c r="G550" s="3" t="s">
        <v>39</v>
      </c>
      <c r="H550" s="3" t="s">
        <v>730</v>
      </c>
      <c r="I550" s="12">
        <v>388.99</v>
      </c>
      <c r="J550" s="3" t="s">
        <v>41</v>
      </c>
      <c r="K550" s="4">
        <v>46118</v>
      </c>
    </row>
    <row r="551" spans="1:11" s="3" customFormat="1" ht="15">
      <c r="A551" s="3">
        <v>2026</v>
      </c>
      <c r="B551" s="4">
        <v>46023</v>
      </c>
      <c r="C551" s="4">
        <v>46203</v>
      </c>
      <c r="D551" s="5" t="s">
        <v>721</v>
      </c>
      <c r="E551" s="4">
        <f t="shared" si="19"/>
        <v>42418</v>
      </c>
      <c r="G551" s="3" t="s">
        <v>39</v>
      </c>
      <c r="H551" s="3" t="s">
        <v>731</v>
      </c>
      <c r="I551" s="12">
        <v>388.99</v>
      </c>
      <c r="J551" s="3" t="s">
        <v>41</v>
      </c>
      <c r="K551" s="4">
        <v>46118</v>
      </c>
    </row>
    <row r="552" spans="1:11" s="3" customFormat="1" ht="15">
      <c r="A552" s="3">
        <v>2026</v>
      </c>
      <c r="B552" s="4">
        <v>46023</v>
      </c>
      <c r="C552" s="4">
        <v>46203</v>
      </c>
      <c r="D552" s="5" t="s">
        <v>732</v>
      </c>
      <c r="E552" s="4">
        <f t="shared" si="19"/>
        <v>42433</v>
      </c>
      <c r="G552" s="3" t="s">
        <v>39</v>
      </c>
      <c r="H552" s="3" t="s">
        <v>733</v>
      </c>
      <c r="I552" s="12">
        <v>1350</v>
      </c>
      <c r="J552" s="3" t="s">
        <v>41</v>
      </c>
      <c r="K552" s="4">
        <v>46118</v>
      </c>
    </row>
    <row r="553" spans="1:11" s="3" customFormat="1" ht="15">
      <c r="A553" s="3">
        <v>2026</v>
      </c>
      <c r="B553" s="4">
        <v>46023</v>
      </c>
      <c r="C553" s="4">
        <v>46203</v>
      </c>
      <c r="D553" s="5" t="s">
        <v>732</v>
      </c>
      <c r="E553" s="4">
        <f t="shared" si="19"/>
        <v>42433</v>
      </c>
      <c r="G553" s="3" t="s">
        <v>39</v>
      </c>
      <c r="H553" s="3" t="s">
        <v>734</v>
      </c>
      <c r="I553" s="12">
        <v>1350</v>
      </c>
      <c r="J553" s="3" t="s">
        <v>41</v>
      </c>
      <c r="K553" s="4">
        <v>46118</v>
      </c>
    </row>
    <row r="554" spans="1:11" s="3" customFormat="1" ht="15">
      <c r="A554" s="3">
        <v>2026</v>
      </c>
      <c r="B554" s="4">
        <v>46023</v>
      </c>
      <c r="C554" s="4">
        <v>46203</v>
      </c>
      <c r="D554" s="5" t="s">
        <v>735</v>
      </c>
      <c r="E554" s="4">
        <f t="shared" si="19"/>
        <v>42445</v>
      </c>
      <c r="G554" s="3" t="s">
        <v>39</v>
      </c>
      <c r="H554" s="3" t="s">
        <v>736</v>
      </c>
      <c r="I554" s="12">
        <v>2900</v>
      </c>
      <c r="J554" s="3" t="s">
        <v>41</v>
      </c>
      <c r="K554" s="4">
        <v>46118</v>
      </c>
    </row>
    <row r="555" spans="1:11" s="3" customFormat="1" ht="15">
      <c r="A555" s="3">
        <v>2026</v>
      </c>
      <c r="B555" s="4">
        <v>46023</v>
      </c>
      <c r="C555" s="4">
        <v>46203</v>
      </c>
      <c r="D555" s="5" t="s">
        <v>737</v>
      </c>
      <c r="E555" s="4">
        <f t="shared" si="19"/>
        <v>42446</v>
      </c>
      <c r="G555" s="3" t="s">
        <v>39</v>
      </c>
      <c r="H555" s="3" t="s">
        <v>738</v>
      </c>
      <c r="I555" s="12">
        <v>3899</v>
      </c>
      <c r="J555" s="3" t="s">
        <v>41</v>
      </c>
      <c r="K555" s="4">
        <v>46118</v>
      </c>
    </row>
    <row r="556" spans="1:11" s="3" customFormat="1" ht="15">
      <c r="A556" s="3">
        <v>2026</v>
      </c>
      <c r="B556" s="4">
        <v>46023</v>
      </c>
      <c r="C556" s="4">
        <v>46203</v>
      </c>
      <c r="D556" s="5" t="s">
        <v>739</v>
      </c>
      <c r="E556" s="4">
        <f t="shared" si="19"/>
        <v>42472</v>
      </c>
      <c r="G556" s="3" t="s">
        <v>39</v>
      </c>
      <c r="H556" s="3" t="s">
        <v>740</v>
      </c>
      <c r="I556" s="12">
        <v>1599</v>
      </c>
      <c r="J556" s="3" t="s">
        <v>41</v>
      </c>
      <c r="K556" s="4">
        <v>46118</v>
      </c>
    </row>
    <row r="557" spans="1:11" s="3" customFormat="1" ht="15">
      <c r="A557" s="3">
        <v>2026</v>
      </c>
      <c r="B557" s="4">
        <v>46023</v>
      </c>
      <c r="C557" s="4">
        <v>46203</v>
      </c>
      <c r="D557" s="5" t="s">
        <v>741</v>
      </c>
      <c r="E557" s="4">
        <f t="shared" si="19"/>
        <v>42472</v>
      </c>
      <c r="G557" s="3" t="s">
        <v>39</v>
      </c>
      <c r="H557" s="3" t="s">
        <v>742</v>
      </c>
      <c r="I557" s="12">
        <v>469.01</v>
      </c>
      <c r="J557" s="3" t="s">
        <v>41</v>
      </c>
      <c r="K557" s="4">
        <v>46118</v>
      </c>
    </row>
    <row r="558" spans="1:11" s="3" customFormat="1" ht="15">
      <c r="A558" s="3">
        <v>2026</v>
      </c>
      <c r="B558" s="4">
        <v>46023</v>
      </c>
      <c r="C558" s="4">
        <v>46203</v>
      </c>
      <c r="D558" s="5" t="s">
        <v>743</v>
      </c>
      <c r="E558" s="4">
        <f t="shared" si="19"/>
        <v>42472</v>
      </c>
      <c r="G558" s="3" t="s">
        <v>39</v>
      </c>
      <c r="H558" s="3" t="s">
        <v>744</v>
      </c>
      <c r="I558" s="12">
        <v>8596</v>
      </c>
      <c r="J558" s="3" t="s">
        <v>41</v>
      </c>
      <c r="K558" s="4">
        <v>46118</v>
      </c>
    </row>
    <row r="559" spans="1:11" s="3" customFormat="1" ht="15">
      <c r="A559" s="3">
        <v>2026</v>
      </c>
      <c r="B559" s="4">
        <v>46023</v>
      </c>
      <c r="C559" s="4">
        <v>46203</v>
      </c>
      <c r="D559" s="5" t="s">
        <v>745</v>
      </c>
      <c r="E559" s="4">
        <f t="shared" si="19"/>
        <v>42472</v>
      </c>
      <c r="G559" s="3" t="s">
        <v>39</v>
      </c>
      <c r="H559" s="3" t="s">
        <v>746</v>
      </c>
      <c r="I559" s="12">
        <v>393.49</v>
      </c>
      <c r="J559" s="3" t="s">
        <v>41</v>
      </c>
      <c r="K559" s="4">
        <v>46118</v>
      </c>
    </row>
    <row r="560" spans="1:11" s="3" customFormat="1" ht="15">
      <c r="A560" s="3">
        <v>2026</v>
      </c>
      <c r="B560" s="4">
        <v>46023</v>
      </c>
      <c r="C560" s="4">
        <v>46203</v>
      </c>
      <c r="D560" s="5" t="s">
        <v>739</v>
      </c>
      <c r="E560" s="4">
        <f t="shared" si="19"/>
        <v>42472</v>
      </c>
      <c r="G560" s="3" t="s">
        <v>39</v>
      </c>
      <c r="H560" s="3" t="s">
        <v>747</v>
      </c>
      <c r="I560" s="12">
        <v>1226.5999999999999</v>
      </c>
      <c r="J560" s="3" t="s">
        <v>41</v>
      </c>
      <c r="K560" s="4">
        <v>46118</v>
      </c>
    </row>
    <row r="561" spans="1:11" s="3" customFormat="1" ht="15">
      <c r="A561" s="3">
        <v>2026</v>
      </c>
      <c r="B561" s="4">
        <v>46023</v>
      </c>
      <c r="C561" s="4">
        <v>46203</v>
      </c>
      <c r="D561" s="5" t="s">
        <v>745</v>
      </c>
      <c r="E561" s="4">
        <f t="shared" si="19"/>
        <v>42472</v>
      </c>
      <c r="G561" s="3" t="s">
        <v>39</v>
      </c>
      <c r="H561" s="3" t="s">
        <v>748</v>
      </c>
      <c r="I561" s="12">
        <v>393.49</v>
      </c>
      <c r="J561" s="3" t="s">
        <v>41</v>
      </c>
      <c r="K561" s="4">
        <v>46118</v>
      </c>
    </row>
    <row r="562" spans="1:11" s="3" customFormat="1" ht="15">
      <c r="A562" s="3">
        <v>2026</v>
      </c>
      <c r="B562" s="4">
        <v>46023</v>
      </c>
      <c r="C562" s="4">
        <v>46203</v>
      </c>
      <c r="D562" s="5" t="s">
        <v>745</v>
      </c>
      <c r="E562" s="4">
        <f t="shared" si="19"/>
        <v>42472</v>
      </c>
      <c r="G562" s="3" t="s">
        <v>39</v>
      </c>
      <c r="H562" s="3" t="s">
        <v>749</v>
      </c>
      <c r="I562" s="12">
        <v>393.49</v>
      </c>
      <c r="J562" s="3" t="s">
        <v>41</v>
      </c>
      <c r="K562" s="4">
        <v>46118</v>
      </c>
    </row>
    <row r="563" spans="1:11" s="3" customFormat="1" ht="15">
      <c r="A563" s="3">
        <v>2026</v>
      </c>
      <c r="B563" s="4">
        <v>46023</v>
      </c>
      <c r="C563" s="4">
        <v>46203</v>
      </c>
      <c r="D563" s="5" t="s">
        <v>745</v>
      </c>
      <c r="E563" s="4">
        <f t="shared" si="19"/>
        <v>42472</v>
      </c>
      <c r="G563" s="3" t="s">
        <v>39</v>
      </c>
      <c r="H563" s="3" t="s">
        <v>750</v>
      </c>
      <c r="I563" s="12">
        <v>393.49</v>
      </c>
      <c r="J563" s="3" t="s">
        <v>41</v>
      </c>
      <c r="K563" s="4">
        <v>46118</v>
      </c>
    </row>
    <row r="564" spans="1:11" s="3" customFormat="1" ht="15">
      <c r="A564" s="3">
        <v>2026</v>
      </c>
      <c r="B564" s="4">
        <v>46023</v>
      </c>
      <c r="C564" s="4">
        <v>46203</v>
      </c>
      <c r="D564" s="5" t="s">
        <v>745</v>
      </c>
      <c r="E564" s="4">
        <f t="shared" si="19"/>
        <v>42472</v>
      </c>
      <c r="G564" s="3" t="s">
        <v>39</v>
      </c>
      <c r="H564" s="3" t="s">
        <v>751</v>
      </c>
      <c r="I564" s="12">
        <v>393.49</v>
      </c>
      <c r="J564" s="3" t="s">
        <v>41</v>
      </c>
      <c r="K564" s="4">
        <v>46118</v>
      </c>
    </row>
    <row r="565" spans="1:11" s="3" customFormat="1" ht="15">
      <c r="A565" s="3">
        <v>2026</v>
      </c>
      <c r="B565" s="4">
        <v>46023</v>
      </c>
      <c r="C565" s="4">
        <v>46203</v>
      </c>
      <c r="D565" s="5" t="s">
        <v>741</v>
      </c>
      <c r="E565" s="4">
        <f t="shared" si="19"/>
        <v>42472</v>
      </c>
      <c r="G565" s="3" t="s">
        <v>39</v>
      </c>
      <c r="H565" s="3" t="s">
        <v>752</v>
      </c>
      <c r="I565" s="12">
        <v>469.01</v>
      </c>
      <c r="J565" s="3" t="s">
        <v>41</v>
      </c>
      <c r="K565" s="4">
        <v>46118</v>
      </c>
    </row>
    <row r="566" spans="1:11" s="3" customFormat="1" ht="15">
      <c r="A566" s="3">
        <v>2026</v>
      </c>
      <c r="B566" s="4">
        <v>46023</v>
      </c>
      <c r="C566" s="4">
        <v>46203</v>
      </c>
      <c r="D566" s="5" t="s">
        <v>741</v>
      </c>
      <c r="E566" s="4">
        <f t="shared" si="19"/>
        <v>42472</v>
      </c>
      <c r="G566" s="3" t="s">
        <v>39</v>
      </c>
      <c r="H566" s="3" t="s">
        <v>753</v>
      </c>
      <c r="I566" s="12">
        <v>469.01</v>
      </c>
      <c r="J566" s="3" t="s">
        <v>41</v>
      </c>
      <c r="K566" s="4">
        <v>46118</v>
      </c>
    </row>
    <row r="567" spans="1:11" s="3" customFormat="1" ht="15">
      <c r="A567" s="3">
        <v>2026</v>
      </c>
      <c r="B567" s="4">
        <v>46023</v>
      </c>
      <c r="C567" s="4">
        <v>46203</v>
      </c>
      <c r="D567" s="5" t="s">
        <v>741</v>
      </c>
      <c r="E567" s="4">
        <f t="shared" si="19"/>
        <v>42472</v>
      </c>
      <c r="G567" s="3" t="s">
        <v>39</v>
      </c>
      <c r="H567" s="3" t="s">
        <v>754</v>
      </c>
      <c r="I567" s="12">
        <v>469.01</v>
      </c>
      <c r="J567" s="3" t="s">
        <v>41</v>
      </c>
      <c r="K567" s="4">
        <v>46118</v>
      </c>
    </row>
    <row r="568" spans="1:11" s="3" customFormat="1" ht="15">
      <c r="A568" s="3">
        <v>2026</v>
      </c>
      <c r="B568" s="4">
        <v>46023</v>
      </c>
      <c r="C568" s="4">
        <v>46203</v>
      </c>
      <c r="D568" s="5" t="s">
        <v>741</v>
      </c>
      <c r="E568" s="4">
        <f t="shared" si="19"/>
        <v>42472</v>
      </c>
      <c r="G568" s="3" t="s">
        <v>39</v>
      </c>
      <c r="H568" s="3" t="s">
        <v>755</v>
      </c>
      <c r="I568" s="12">
        <v>469.01</v>
      </c>
      <c r="J568" s="3" t="s">
        <v>41</v>
      </c>
      <c r="K568" s="4">
        <v>46118</v>
      </c>
    </row>
    <row r="569" spans="1:11" s="3" customFormat="1" ht="15">
      <c r="A569" s="3">
        <v>2026</v>
      </c>
      <c r="B569" s="4">
        <v>46023</v>
      </c>
      <c r="C569" s="4">
        <v>46203</v>
      </c>
      <c r="D569" s="5" t="s">
        <v>741</v>
      </c>
      <c r="E569" s="4">
        <f t="shared" si="19"/>
        <v>42472</v>
      </c>
      <c r="G569" s="3" t="s">
        <v>39</v>
      </c>
      <c r="H569" s="3" t="s">
        <v>756</v>
      </c>
      <c r="I569" s="12">
        <v>469.01</v>
      </c>
      <c r="J569" s="3" t="s">
        <v>41</v>
      </c>
      <c r="K569" s="4">
        <v>46118</v>
      </c>
    </row>
    <row r="570" spans="1:11" s="3" customFormat="1" ht="15">
      <c r="A570" s="3">
        <v>2026</v>
      </c>
      <c r="B570" s="4">
        <v>46023</v>
      </c>
      <c r="C570" s="4">
        <v>46203</v>
      </c>
      <c r="D570" s="5" t="s">
        <v>741</v>
      </c>
      <c r="E570" s="4">
        <f t="shared" si="19"/>
        <v>42472</v>
      </c>
      <c r="G570" s="3" t="s">
        <v>39</v>
      </c>
      <c r="H570" s="3" t="s">
        <v>757</v>
      </c>
      <c r="I570" s="12">
        <v>469.01</v>
      </c>
      <c r="J570" s="3" t="s">
        <v>41</v>
      </c>
      <c r="K570" s="4">
        <v>46118</v>
      </c>
    </row>
    <row r="571" spans="1:11" s="3" customFormat="1" ht="15">
      <c r="A571" s="3">
        <v>2026</v>
      </c>
      <c r="B571" s="4">
        <v>46023</v>
      </c>
      <c r="C571" s="4">
        <v>46203</v>
      </c>
      <c r="D571" s="5" t="s">
        <v>741</v>
      </c>
      <c r="E571" s="4">
        <f t="shared" si="19"/>
        <v>42472</v>
      </c>
      <c r="G571" s="3" t="s">
        <v>39</v>
      </c>
      <c r="H571" s="3" t="s">
        <v>758</v>
      </c>
      <c r="I571" s="12">
        <v>469.01</v>
      </c>
      <c r="J571" s="3" t="s">
        <v>41</v>
      </c>
      <c r="K571" s="4">
        <v>46118</v>
      </c>
    </row>
    <row r="572" spans="1:11" s="3" customFormat="1" ht="15">
      <c r="A572" s="3">
        <v>2026</v>
      </c>
      <c r="B572" s="4">
        <v>46023</v>
      </c>
      <c r="C572" s="4">
        <v>46203</v>
      </c>
      <c r="D572" s="5" t="s">
        <v>741</v>
      </c>
      <c r="E572" s="4">
        <f t="shared" si="19"/>
        <v>42472</v>
      </c>
      <c r="G572" s="3" t="s">
        <v>39</v>
      </c>
      <c r="H572" s="3" t="s">
        <v>759</v>
      </c>
      <c r="I572" s="12">
        <v>469.01</v>
      </c>
      <c r="J572" s="3" t="s">
        <v>41</v>
      </c>
      <c r="K572" s="4">
        <v>46118</v>
      </c>
    </row>
    <row r="573" spans="1:11" s="3" customFormat="1" ht="15">
      <c r="A573" s="3">
        <v>2026</v>
      </c>
      <c r="B573" s="4">
        <v>46023</v>
      </c>
      <c r="C573" s="4">
        <v>46203</v>
      </c>
      <c r="D573" s="5" t="s">
        <v>741</v>
      </c>
      <c r="E573" s="4">
        <f t="shared" si="19"/>
        <v>42472</v>
      </c>
      <c r="G573" s="3" t="s">
        <v>39</v>
      </c>
      <c r="H573" s="3" t="s">
        <v>760</v>
      </c>
      <c r="I573" s="12">
        <v>469.01</v>
      </c>
      <c r="J573" s="3" t="s">
        <v>41</v>
      </c>
      <c r="K573" s="4">
        <v>46118</v>
      </c>
    </row>
    <row r="574" spans="1:11" s="3" customFormat="1" ht="15">
      <c r="A574" s="3">
        <v>2026</v>
      </c>
      <c r="B574" s="4">
        <v>46023</v>
      </c>
      <c r="C574" s="4">
        <v>46203</v>
      </c>
      <c r="D574" s="5" t="s">
        <v>741</v>
      </c>
      <c r="E574" s="4">
        <f t="shared" si="19"/>
        <v>42472</v>
      </c>
      <c r="G574" s="3" t="s">
        <v>39</v>
      </c>
      <c r="H574" s="3" t="s">
        <v>761</v>
      </c>
      <c r="I574" s="12">
        <v>469.01</v>
      </c>
      <c r="J574" s="3" t="s">
        <v>41</v>
      </c>
      <c r="K574" s="4">
        <v>46118</v>
      </c>
    </row>
    <row r="575" spans="1:11" s="3" customFormat="1" ht="15">
      <c r="A575" s="3">
        <v>2026</v>
      </c>
      <c r="B575" s="4">
        <v>46023</v>
      </c>
      <c r="C575" s="4">
        <v>46203</v>
      </c>
      <c r="D575" s="5" t="s">
        <v>741</v>
      </c>
      <c r="E575" s="4">
        <f t="shared" si="19"/>
        <v>42472</v>
      </c>
      <c r="G575" s="3" t="s">
        <v>39</v>
      </c>
      <c r="H575" s="3" t="s">
        <v>762</v>
      </c>
      <c r="I575" s="12">
        <v>469.01</v>
      </c>
      <c r="J575" s="3" t="s">
        <v>41</v>
      </c>
      <c r="K575" s="4">
        <v>46118</v>
      </c>
    </row>
    <row r="576" spans="1:11" s="3" customFormat="1" ht="15">
      <c r="A576" s="3">
        <v>2026</v>
      </c>
      <c r="B576" s="4">
        <v>46023</v>
      </c>
      <c r="C576" s="4">
        <v>46203</v>
      </c>
      <c r="D576" s="5" t="s">
        <v>741</v>
      </c>
      <c r="E576" s="4">
        <f t="shared" si="19"/>
        <v>42472</v>
      </c>
      <c r="G576" s="3" t="s">
        <v>39</v>
      </c>
      <c r="H576" s="3" t="s">
        <v>763</v>
      </c>
      <c r="I576" s="12">
        <v>469.01</v>
      </c>
      <c r="J576" s="3" t="s">
        <v>41</v>
      </c>
      <c r="K576" s="4">
        <v>46118</v>
      </c>
    </row>
    <row r="577" spans="1:11" s="3" customFormat="1" ht="15">
      <c r="A577" s="3">
        <v>2026</v>
      </c>
      <c r="B577" s="4">
        <v>46023</v>
      </c>
      <c r="C577" s="4">
        <v>46203</v>
      </c>
      <c r="D577" s="5" t="s">
        <v>741</v>
      </c>
      <c r="E577" s="4">
        <f t="shared" si="19"/>
        <v>42472</v>
      </c>
      <c r="G577" s="3" t="s">
        <v>39</v>
      </c>
      <c r="H577" s="3" t="s">
        <v>764</v>
      </c>
      <c r="I577" s="12">
        <v>469.01</v>
      </c>
      <c r="J577" s="3" t="s">
        <v>41</v>
      </c>
      <c r="K577" s="4">
        <v>46118</v>
      </c>
    </row>
    <row r="578" spans="1:11" s="3" customFormat="1" ht="15">
      <c r="A578" s="3">
        <v>2026</v>
      </c>
      <c r="B578" s="4">
        <v>46023</v>
      </c>
      <c r="C578" s="4">
        <v>46203</v>
      </c>
      <c r="D578" s="5" t="s">
        <v>741</v>
      </c>
      <c r="E578" s="4">
        <f t="shared" si="19"/>
        <v>42472</v>
      </c>
      <c r="G578" s="3" t="s">
        <v>39</v>
      </c>
      <c r="H578" s="3" t="s">
        <v>765</v>
      </c>
      <c r="I578" s="12">
        <v>469.01</v>
      </c>
      <c r="J578" s="3" t="s">
        <v>41</v>
      </c>
      <c r="K578" s="4">
        <v>46118</v>
      </c>
    </row>
    <row r="579" spans="1:11" s="3" customFormat="1" ht="15">
      <c r="A579" s="3">
        <v>2026</v>
      </c>
      <c r="B579" s="4">
        <v>46023</v>
      </c>
      <c r="C579" s="4">
        <v>46203</v>
      </c>
      <c r="D579" s="5" t="s">
        <v>741</v>
      </c>
      <c r="E579" s="4">
        <f t="shared" si="19"/>
        <v>42472</v>
      </c>
      <c r="G579" s="3" t="s">
        <v>39</v>
      </c>
      <c r="H579" s="3" t="s">
        <v>766</v>
      </c>
      <c r="I579" s="12">
        <v>469.01</v>
      </c>
      <c r="J579" s="3" t="s">
        <v>41</v>
      </c>
      <c r="K579" s="4">
        <v>46118</v>
      </c>
    </row>
    <row r="580" spans="1:11" s="3" customFormat="1" ht="15">
      <c r="A580" s="3">
        <v>2026</v>
      </c>
      <c r="B580" s="4">
        <v>46023</v>
      </c>
      <c r="C580" s="4">
        <v>46203</v>
      </c>
      <c r="D580" s="5" t="s">
        <v>741</v>
      </c>
      <c r="E580" s="4">
        <f t="shared" si="19"/>
        <v>42472</v>
      </c>
      <c r="G580" s="3" t="s">
        <v>39</v>
      </c>
      <c r="H580" s="3" t="s">
        <v>767</v>
      </c>
      <c r="I580" s="12">
        <v>469.01</v>
      </c>
      <c r="J580" s="3" t="s">
        <v>41</v>
      </c>
      <c r="K580" s="4">
        <v>46118</v>
      </c>
    </row>
    <row r="581" spans="1:11" s="3" customFormat="1" ht="15">
      <c r="A581" s="3">
        <v>2026</v>
      </c>
      <c r="B581" s="4">
        <v>46023</v>
      </c>
      <c r="C581" s="4">
        <v>46203</v>
      </c>
      <c r="D581" s="5" t="s">
        <v>741</v>
      </c>
      <c r="E581" s="4">
        <f t="shared" si="19"/>
        <v>42472</v>
      </c>
      <c r="G581" s="3" t="s">
        <v>39</v>
      </c>
      <c r="H581" s="3" t="s">
        <v>768</v>
      </c>
      <c r="I581" s="12">
        <v>469.01</v>
      </c>
      <c r="J581" s="3" t="s">
        <v>41</v>
      </c>
      <c r="K581" s="4">
        <v>46118</v>
      </c>
    </row>
    <row r="582" spans="1:11" s="3" customFormat="1" ht="15">
      <c r="A582" s="3">
        <v>2026</v>
      </c>
      <c r="B582" s="4">
        <v>46023</v>
      </c>
      <c r="C582" s="4">
        <v>46203</v>
      </c>
      <c r="D582" s="5" t="s">
        <v>741</v>
      </c>
      <c r="E582" s="4">
        <f t="shared" si="19"/>
        <v>42472</v>
      </c>
      <c r="G582" s="3" t="s">
        <v>39</v>
      </c>
      <c r="H582" s="3" t="s">
        <v>769</v>
      </c>
      <c r="I582" s="12">
        <v>469.01</v>
      </c>
      <c r="J582" s="3" t="s">
        <v>41</v>
      </c>
      <c r="K582" s="4">
        <v>46118</v>
      </c>
    </row>
    <row r="583" spans="1:11" s="3" customFormat="1" ht="15">
      <c r="A583" s="3">
        <v>2026</v>
      </c>
      <c r="B583" s="4">
        <v>46023</v>
      </c>
      <c r="C583" s="4">
        <v>46203</v>
      </c>
      <c r="D583" s="5" t="s">
        <v>741</v>
      </c>
      <c r="E583" s="4">
        <f t="shared" si="19"/>
        <v>42472</v>
      </c>
      <c r="G583" s="3" t="s">
        <v>39</v>
      </c>
      <c r="H583" s="3" t="s">
        <v>770</v>
      </c>
      <c r="I583" s="12">
        <v>469.01</v>
      </c>
      <c r="J583" s="3" t="s">
        <v>41</v>
      </c>
      <c r="K583" s="4">
        <v>46118</v>
      </c>
    </row>
    <row r="584" spans="1:11" s="3" customFormat="1" ht="15">
      <c r="A584" s="3">
        <v>2026</v>
      </c>
      <c r="B584" s="4">
        <v>46023</v>
      </c>
      <c r="C584" s="4">
        <v>46203</v>
      </c>
      <c r="D584" s="5" t="s">
        <v>741</v>
      </c>
      <c r="E584" s="4">
        <f t="shared" si="19"/>
        <v>42472</v>
      </c>
      <c r="G584" s="3" t="s">
        <v>39</v>
      </c>
      <c r="H584" s="3" t="s">
        <v>771</v>
      </c>
      <c r="I584" s="12">
        <v>469.01</v>
      </c>
      <c r="J584" s="3" t="s">
        <v>41</v>
      </c>
      <c r="K584" s="4">
        <v>46118</v>
      </c>
    </row>
    <row r="585" spans="1:11" s="3" customFormat="1" ht="15">
      <c r="A585" s="3">
        <v>2026</v>
      </c>
      <c r="B585" s="4">
        <v>46023</v>
      </c>
      <c r="C585" s="4">
        <v>46203</v>
      </c>
      <c r="D585" s="5" t="s">
        <v>741</v>
      </c>
      <c r="E585" s="4">
        <f t="shared" si="19"/>
        <v>42472</v>
      </c>
      <c r="G585" s="3" t="s">
        <v>39</v>
      </c>
      <c r="H585" s="3" t="s">
        <v>651</v>
      </c>
      <c r="I585" s="12">
        <v>469.01</v>
      </c>
      <c r="J585" s="3" t="s">
        <v>41</v>
      </c>
      <c r="K585" s="4">
        <v>46118</v>
      </c>
    </row>
    <row r="586" spans="1:11" s="3" customFormat="1" ht="15">
      <c r="A586" s="3">
        <v>2026</v>
      </c>
      <c r="B586" s="4">
        <v>46023</v>
      </c>
      <c r="C586" s="4">
        <v>46203</v>
      </c>
      <c r="D586" s="5" t="s">
        <v>772</v>
      </c>
      <c r="E586" s="4">
        <f t="shared" si="19"/>
        <v>42473</v>
      </c>
      <c r="G586" s="3" t="s">
        <v>39</v>
      </c>
      <c r="H586" s="3" t="s">
        <v>773</v>
      </c>
      <c r="I586" s="12">
        <v>2469.02</v>
      </c>
      <c r="J586" s="3" t="s">
        <v>41</v>
      </c>
      <c r="K586" s="4">
        <v>46118</v>
      </c>
    </row>
    <row r="587" spans="1:11" s="3" customFormat="1" ht="15">
      <c r="A587" s="3">
        <v>2026</v>
      </c>
      <c r="B587" s="4">
        <v>46023</v>
      </c>
      <c r="C587" s="4">
        <v>46203</v>
      </c>
      <c r="D587" s="5" t="s">
        <v>774</v>
      </c>
      <c r="E587" s="4">
        <f t="shared" si="19"/>
        <v>42473</v>
      </c>
      <c r="G587" s="3" t="s">
        <v>39</v>
      </c>
      <c r="H587" s="3" t="s">
        <v>775</v>
      </c>
      <c r="I587" s="12">
        <v>10228.969999999999</v>
      </c>
      <c r="J587" s="3" t="s">
        <v>41</v>
      </c>
      <c r="K587" s="4">
        <v>46118</v>
      </c>
    </row>
    <row r="588" spans="1:11" s="3" customFormat="1" ht="15">
      <c r="A588" s="3">
        <v>2026</v>
      </c>
      <c r="B588" s="4">
        <v>46023</v>
      </c>
      <c r="C588" s="4">
        <v>46203</v>
      </c>
      <c r="D588" s="5" t="s">
        <v>1183</v>
      </c>
      <c r="E588" s="4">
        <f t="shared" si="19"/>
        <v>42517</v>
      </c>
      <c r="G588" s="3" t="s">
        <v>39</v>
      </c>
      <c r="H588" s="3" t="s">
        <v>777</v>
      </c>
      <c r="I588" s="12">
        <v>3596</v>
      </c>
      <c r="J588" s="3" t="s">
        <v>41</v>
      </c>
      <c r="K588" s="4">
        <v>46118</v>
      </c>
    </row>
    <row r="589" spans="1:11" s="3" customFormat="1" ht="15">
      <c r="A589" s="3">
        <v>2026</v>
      </c>
      <c r="B589" s="4">
        <v>46023</v>
      </c>
      <c r="C589" s="4">
        <v>46203</v>
      </c>
      <c r="D589" s="5" t="s">
        <v>778</v>
      </c>
      <c r="E589" s="4">
        <f t="shared" si="19"/>
        <v>42542</v>
      </c>
      <c r="G589" s="3" t="s">
        <v>39</v>
      </c>
      <c r="H589" s="3" t="s">
        <v>779</v>
      </c>
      <c r="I589" s="12">
        <v>4650</v>
      </c>
      <c r="J589" s="3" t="s">
        <v>41</v>
      </c>
      <c r="K589" s="4">
        <v>46118</v>
      </c>
    </row>
    <row r="590" spans="1:11" s="3" customFormat="1" ht="15">
      <c r="A590" s="3">
        <v>2026</v>
      </c>
      <c r="B590" s="4">
        <v>46023</v>
      </c>
      <c r="C590" s="4">
        <v>46203</v>
      </c>
      <c r="D590" s="5" t="s">
        <v>778</v>
      </c>
      <c r="E590" s="4">
        <f t="shared" ref="E590:E653" si="20">VLOOKUP(D590,BD_B,2)</f>
        <v>42542</v>
      </c>
      <c r="G590" s="3" t="s">
        <v>39</v>
      </c>
      <c r="H590" s="3" t="s">
        <v>780</v>
      </c>
      <c r="I590" s="12">
        <v>8500</v>
      </c>
      <c r="J590" s="3" t="s">
        <v>41</v>
      </c>
      <c r="K590" s="4">
        <v>46118</v>
      </c>
    </row>
    <row r="591" spans="1:11" s="3" customFormat="1" ht="15">
      <c r="A591" s="3">
        <v>2026</v>
      </c>
      <c r="B591" s="4">
        <v>46023</v>
      </c>
      <c r="C591" s="4">
        <v>46203</v>
      </c>
      <c r="D591" s="5" t="s">
        <v>778</v>
      </c>
      <c r="E591" s="4">
        <f t="shared" si="20"/>
        <v>42542</v>
      </c>
      <c r="G591" s="3" t="s">
        <v>39</v>
      </c>
      <c r="H591" s="3" t="s">
        <v>781</v>
      </c>
      <c r="I591" s="12">
        <v>4650</v>
      </c>
      <c r="J591" s="3" t="s">
        <v>41</v>
      </c>
      <c r="K591" s="4">
        <v>46118</v>
      </c>
    </row>
    <row r="592" spans="1:11" s="3" customFormat="1" ht="15">
      <c r="A592" s="3">
        <v>2026</v>
      </c>
      <c r="B592" s="4">
        <v>46023</v>
      </c>
      <c r="C592" s="4">
        <v>46203</v>
      </c>
      <c r="D592" s="5" t="s">
        <v>778</v>
      </c>
      <c r="E592" s="4">
        <f t="shared" si="20"/>
        <v>42542</v>
      </c>
      <c r="G592" s="3" t="s">
        <v>39</v>
      </c>
      <c r="H592" s="3" t="s">
        <v>782</v>
      </c>
      <c r="I592" s="12">
        <v>8500</v>
      </c>
      <c r="J592" s="3" t="s">
        <v>41</v>
      </c>
      <c r="K592" s="4">
        <v>46118</v>
      </c>
    </row>
    <row r="593" spans="1:11" s="3" customFormat="1" ht="15">
      <c r="A593" s="3">
        <v>2026</v>
      </c>
      <c r="B593" s="4">
        <v>46023</v>
      </c>
      <c r="C593" s="4">
        <v>46203</v>
      </c>
      <c r="D593" s="5" t="s">
        <v>778</v>
      </c>
      <c r="E593" s="4">
        <f t="shared" si="20"/>
        <v>42542</v>
      </c>
      <c r="G593" s="3" t="s">
        <v>39</v>
      </c>
      <c r="H593" s="3" t="s">
        <v>783</v>
      </c>
      <c r="I593" s="12">
        <v>40600</v>
      </c>
      <c r="J593" s="3" t="s">
        <v>41</v>
      </c>
      <c r="K593" s="4">
        <v>46118</v>
      </c>
    </row>
    <row r="594" spans="1:11" s="3" customFormat="1" ht="15">
      <c r="A594" s="3">
        <v>2026</v>
      </c>
      <c r="B594" s="4">
        <v>46023</v>
      </c>
      <c r="C594" s="4">
        <v>46203</v>
      </c>
      <c r="D594" s="5" t="s">
        <v>778</v>
      </c>
      <c r="E594" s="4">
        <f t="shared" si="20"/>
        <v>42542</v>
      </c>
      <c r="G594" s="3" t="s">
        <v>39</v>
      </c>
      <c r="H594" s="3" t="s">
        <v>784</v>
      </c>
      <c r="I594" s="12">
        <v>15544</v>
      </c>
      <c r="J594" s="3" t="s">
        <v>41</v>
      </c>
      <c r="K594" s="4">
        <v>46118</v>
      </c>
    </row>
    <row r="595" spans="1:11" s="3" customFormat="1" ht="15">
      <c r="A595" s="3">
        <v>2026</v>
      </c>
      <c r="B595" s="4">
        <v>46023</v>
      </c>
      <c r="C595" s="4">
        <v>46203</v>
      </c>
      <c r="D595" s="5" t="s">
        <v>778</v>
      </c>
      <c r="E595" s="4">
        <f t="shared" si="20"/>
        <v>42542</v>
      </c>
      <c r="G595" s="3" t="s">
        <v>39</v>
      </c>
      <c r="H595" s="3" t="s">
        <v>785</v>
      </c>
      <c r="I595" s="12">
        <v>9000</v>
      </c>
      <c r="J595" s="3" t="s">
        <v>41</v>
      </c>
      <c r="K595" s="4">
        <v>46118</v>
      </c>
    </row>
    <row r="596" spans="1:11" s="3" customFormat="1" ht="15">
      <c r="A596" s="3">
        <v>2026</v>
      </c>
      <c r="B596" s="4">
        <v>46023</v>
      </c>
      <c r="C596" s="4">
        <v>46203</v>
      </c>
      <c r="D596" s="5" t="s">
        <v>778</v>
      </c>
      <c r="E596" s="4">
        <f t="shared" si="20"/>
        <v>42542</v>
      </c>
      <c r="G596" s="3" t="s">
        <v>39</v>
      </c>
      <c r="H596" s="3" t="s">
        <v>786</v>
      </c>
      <c r="I596" s="12">
        <v>7661.41</v>
      </c>
      <c r="J596" s="3" t="s">
        <v>41</v>
      </c>
      <c r="K596" s="4">
        <v>46118</v>
      </c>
    </row>
    <row r="597" spans="1:11" s="3" customFormat="1" ht="15">
      <c r="A597" s="3">
        <v>2026</v>
      </c>
      <c r="B597" s="4">
        <v>46023</v>
      </c>
      <c r="C597" s="4">
        <v>46203</v>
      </c>
      <c r="D597" s="5" t="s">
        <v>778</v>
      </c>
      <c r="E597" s="4">
        <f t="shared" si="20"/>
        <v>42542</v>
      </c>
      <c r="G597" s="3" t="s">
        <v>39</v>
      </c>
      <c r="H597" s="3" t="s">
        <v>787</v>
      </c>
      <c r="I597" s="12">
        <v>7661.41</v>
      </c>
      <c r="J597" s="3" t="s">
        <v>41</v>
      </c>
      <c r="K597" s="4">
        <v>46118</v>
      </c>
    </row>
    <row r="598" spans="1:11" s="3" customFormat="1" ht="15">
      <c r="A598" s="3">
        <v>2026</v>
      </c>
      <c r="B598" s="4">
        <v>46023</v>
      </c>
      <c r="C598" s="4">
        <v>46203</v>
      </c>
      <c r="D598" s="5" t="s">
        <v>778</v>
      </c>
      <c r="E598" s="4">
        <f t="shared" si="20"/>
        <v>42542</v>
      </c>
      <c r="G598" s="3" t="s">
        <v>39</v>
      </c>
      <c r="H598" s="3" t="s">
        <v>788</v>
      </c>
      <c r="I598" s="12">
        <v>9800</v>
      </c>
      <c r="J598" s="3" t="s">
        <v>41</v>
      </c>
      <c r="K598" s="4">
        <v>46118</v>
      </c>
    </row>
    <row r="599" spans="1:11" s="3" customFormat="1" ht="15">
      <c r="A599" s="3">
        <v>2026</v>
      </c>
      <c r="B599" s="4">
        <v>46023</v>
      </c>
      <c r="C599" s="4">
        <v>46203</v>
      </c>
      <c r="D599" s="5" t="s">
        <v>778</v>
      </c>
      <c r="E599" s="4">
        <f t="shared" si="20"/>
        <v>42542</v>
      </c>
      <c r="G599" s="3" t="s">
        <v>39</v>
      </c>
      <c r="H599" s="3" t="s">
        <v>789</v>
      </c>
      <c r="I599" s="12">
        <v>16581.009999999998</v>
      </c>
      <c r="J599" s="3" t="s">
        <v>41</v>
      </c>
      <c r="K599" s="4">
        <v>46118</v>
      </c>
    </row>
    <row r="600" spans="1:11" s="3" customFormat="1" ht="15">
      <c r="A600" s="3">
        <v>2026</v>
      </c>
      <c r="B600" s="4">
        <v>46023</v>
      </c>
      <c r="C600" s="4">
        <v>46203</v>
      </c>
      <c r="D600" s="5" t="s">
        <v>778</v>
      </c>
      <c r="E600" s="4">
        <f t="shared" si="20"/>
        <v>42542</v>
      </c>
      <c r="G600" s="3" t="s">
        <v>39</v>
      </c>
      <c r="H600" s="3" t="s">
        <v>790</v>
      </c>
      <c r="I600" s="12">
        <v>10372</v>
      </c>
      <c r="J600" s="3" t="s">
        <v>41</v>
      </c>
      <c r="K600" s="4">
        <v>46118</v>
      </c>
    </row>
    <row r="601" spans="1:11" s="3" customFormat="1" ht="15">
      <c r="A601" s="3">
        <v>2026</v>
      </c>
      <c r="B601" s="4">
        <v>46023</v>
      </c>
      <c r="C601" s="4">
        <v>46203</v>
      </c>
      <c r="D601" s="5" t="s">
        <v>791</v>
      </c>
      <c r="E601" s="4">
        <f t="shared" si="20"/>
        <v>42557</v>
      </c>
      <c r="G601" s="3" t="s">
        <v>39</v>
      </c>
      <c r="H601" s="3" t="s">
        <v>792</v>
      </c>
      <c r="I601" s="12">
        <v>1643.72</v>
      </c>
      <c r="J601" s="3" t="s">
        <v>41</v>
      </c>
      <c r="K601" s="4">
        <v>46118</v>
      </c>
    </row>
    <row r="602" spans="1:11" s="3" customFormat="1" ht="15">
      <c r="A602" s="3">
        <v>2026</v>
      </c>
      <c r="B602" s="4">
        <v>46023</v>
      </c>
      <c r="C602" s="4">
        <v>46203</v>
      </c>
      <c r="D602" s="5" t="s">
        <v>905</v>
      </c>
      <c r="E602" s="4">
        <f t="shared" si="20"/>
        <v>42997</v>
      </c>
      <c r="G602" s="3" t="s">
        <v>39</v>
      </c>
      <c r="H602" s="3" t="s">
        <v>793</v>
      </c>
      <c r="I602" s="12">
        <v>8120</v>
      </c>
      <c r="J602" s="3" t="s">
        <v>41</v>
      </c>
      <c r="K602" s="4">
        <v>46118</v>
      </c>
    </row>
    <row r="603" spans="1:11" s="3" customFormat="1" ht="15">
      <c r="A603" s="3">
        <v>2026</v>
      </c>
      <c r="B603" s="4">
        <v>46023</v>
      </c>
      <c r="C603" s="4">
        <v>46203</v>
      </c>
      <c r="D603" s="5" t="s">
        <v>794</v>
      </c>
      <c r="E603" s="4">
        <f t="shared" si="20"/>
        <v>42604</v>
      </c>
      <c r="G603" s="3" t="s">
        <v>39</v>
      </c>
      <c r="H603" s="3" t="s">
        <v>580</v>
      </c>
      <c r="I603" s="12">
        <v>1299.2</v>
      </c>
      <c r="J603" s="3" t="s">
        <v>41</v>
      </c>
      <c r="K603" s="4">
        <v>46118</v>
      </c>
    </row>
    <row r="604" spans="1:11" s="3" customFormat="1" ht="15">
      <c r="A604" s="3">
        <v>2026</v>
      </c>
      <c r="B604" s="4">
        <v>46023</v>
      </c>
      <c r="C604" s="4">
        <v>46203</v>
      </c>
      <c r="D604" s="5" t="s">
        <v>795</v>
      </c>
      <c r="E604" s="4">
        <f t="shared" si="20"/>
        <v>42604</v>
      </c>
      <c r="G604" s="3" t="s">
        <v>39</v>
      </c>
      <c r="H604" s="3" t="s">
        <v>796</v>
      </c>
      <c r="I604" s="12">
        <v>1802.64</v>
      </c>
      <c r="J604" s="3" t="s">
        <v>41</v>
      </c>
      <c r="K604" s="4">
        <v>46118</v>
      </c>
    </row>
    <row r="605" spans="1:11" s="3" customFormat="1" ht="15">
      <c r="A605" s="3">
        <v>2026</v>
      </c>
      <c r="B605" s="4">
        <v>46023</v>
      </c>
      <c r="C605" s="4">
        <v>46203</v>
      </c>
      <c r="D605" s="5" t="s">
        <v>797</v>
      </c>
      <c r="E605" s="4">
        <f t="shared" si="20"/>
        <v>42642</v>
      </c>
      <c r="G605" s="3" t="s">
        <v>39</v>
      </c>
      <c r="H605" s="3" t="s">
        <v>798</v>
      </c>
      <c r="I605" s="12">
        <v>3659</v>
      </c>
      <c r="J605" s="3" t="s">
        <v>41</v>
      </c>
      <c r="K605" s="4">
        <v>46118</v>
      </c>
    </row>
    <row r="606" spans="1:11" s="3" customFormat="1" ht="15">
      <c r="A606" s="3">
        <v>2026</v>
      </c>
      <c r="B606" s="4">
        <v>46023</v>
      </c>
      <c r="C606" s="4">
        <v>46203</v>
      </c>
      <c r="D606" s="5" t="s">
        <v>799</v>
      </c>
      <c r="E606" s="4">
        <f t="shared" si="20"/>
        <v>42644</v>
      </c>
      <c r="G606" s="3" t="s">
        <v>39</v>
      </c>
      <c r="H606" s="3" t="s">
        <v>800</v>
      </c>
      <c r="I606" s="12">
        <v>870</v>
      </c>
      <c r="J606" s="3" t="s">
        <v>41</v>
      </c>
      <c r="K606" s="4">
        <v>46118</v>
      </c>
    </row>
    <row r="607" spans="1:11" s="3" customFormat="1" ht="15">
      <c r="A607" s="3">
        <v>2026</v>
      </c>
      <c r="B607" s="4">
        <v>46023</v>
      </c>
      <c r="C607" s="4">
        <v>46203</v>
      </c>
      <c r="D607" s="5" t="s">
        <v>1184</v>
      </c>
      <c r="E607" s="4">
        <f t="shared" si="20"/>
        <v>41557</v>
      </c>
      <c r="G607" s="3" t="s">
        <v>39</v>
      </c>
      <c r="H607" s="3" t="s">
        <v>801</v>
      </c>
      <c r="I607" s="12">
        <v>2291</v>
      </c>
      <c r="J607" s="3" t="s">
        <v>41</v>
      </c>
      <c r="K607" s="4">
        <v>46118</v>
      </c>
    </row>
    <row r="608" spans="1:11" s="3" customFormat="1" ht="15">
      <c r="A608" s="3">
        <v>2026</v>
      </c>
      <c r="B608" s="4">
        <v>46023</v>
      </c>
      <c r="C608" s="4">
        <v>46203</v>
      </c>
      <c r="D608" s="5" t="s">
        <v>802</v>
      </c>
      <c r="E608" s="4">
        <f t="shared" si="20"/>
        <v>42678</v>
      </c>
      <c r="G608" s="3" t="s">
        <v>39</v>
      </c>
      <c r="H608" s="3" t="s">
        <v>803</v>
      </c>
      <c r="I608" s="12">
        <v>2800</v>
      </c>
      <c r="J608" s="3" t="s">
        <v>41</v>
      </c>
      <c r="K608" s="4">
        <v>46118</v>
      </c>
    </row>
    <row r="609" spans="1:11" s="3" customFormat="1" ht="15">
      <c r="A609" s="3">
        <v>2026</v>
      </c>
      <c r="B609" s="4">
        <v>46023</v>
      </c>
      <c r="C609" s="4">
        <v>46203</v>
      </c>
      <c r="D609" s="5" t="s">
        <v>804</v>
      </c>
      <c r="E609" s="4">
        <f t="shared" si="20"/>
        <v>42697</v>
      </c>
      <c r="G609" s="3" t="s">
        <v>39</v>
      </c>
      <c r="H609" s="3" t="s">
        <v>805</v>
      </c>
      <c r="I609" s="12">
        <v>6728</v>
      </c>
      <c r="J609" s="3" t="s">
        <v>41</v>
      </c>
      <c r="K609" s="4">
        <v>46118</v>
      </c>
    </row>
    <row r="610" spans="1:11" s="3" customFormat="1" ht="15">
      <c r="A610" s="3">
        <v>2026</v>
      </c>
      <c r="B610" s="4">
        <v>46023</v>
      </c>
      <c r="C610" s="4">
        <v>46203</v>
      </c>
      <c r="D610" s="5" t="s">
        <v>806</v>
      </c>
      <c r="E610" s="4">
        <f t="shared" si="20"/>
        <v>42794</v>
      </c>
      <c r="G610" s="3" t="s">
        <v>39</v>
      </c>
      <c r="H610" s="3" t="s">
        <v>807</v>
      </c>
      <c r="I610" s="12">
        <v>663.52</v>
      </c>
      <c r="J610" s="3" t="s">
        <v>41</v>
      </c>
      <c r="K610" s="4">
        <v>46118</v>
      </c>
    </row>
    <row r="611" spans="1:11" s="3" customFormat="1" ht="15">
      <c r="A611" s="3">
        <v>2026</v>
      </c>
      <c r="B611" s="4">
        <v>46023</v>
      </c>
      <c r="C611" s="4">
        <v>46203</v>
      </c>
      <c r="D611" s="5" t="s">
        <v>806</v>
      </c>
      <c r="E611" s="4">
        <f t="shared" si="20"/>
        <v>42794</v>
      </c>
      <c r="G611" s="3" t="s">
        <v>39</v>
      </c>
      <c r="H611" s="3" t="s">
        <v>808</v>
      </c>
      <c r="I611" s="12">
        <v>663.52</v>
      </c>
      <c r="J611" s="3" t="s">
        <v>41</v>
      </c>
      <c r="K611" s="4">
        <v>46118</v>
      </c>
    </row>
    <row r="612" spans="1:11" s="3" customFormat="1" ht="15">
      <c r="A612" s="3">
        <v>2026</v>
      </c>
      <c r="B612" s="4">
        <v>46023</v>
      </c>
      <c r="C612" s="4">
        <v>46203</v>
      </c>
      <c r="D612" s="5" t="s">
        <v>806</v>
      </c>
      <c r="E612" s="4">
        <f t="shared" si="20"/>
        <v>42794</v>
      </c>
      <c r="G612" s="3" t="s">
        <v>39</v>
      </c>
      <c r="H612" s="3" t="s">
        <v>809</v>
      </c>
      <c r="I612" s="12">
        <v>663.52</v>
      </c>
      <c r="J612" s="3" t="s">
        <v>41</v>
      </c>
      <c r="K612" s="4">
        <v>46118</v>
      </c>
    </row>
    <row r="613" spans="1:11" s="3" customFormat="1" ht="15">
      <c r="A613" s="3">
        <v>2026</v>
      </c>
      <c r="B613" s="4">
        <v>46023</v>
      </c>
      <c r="C613" s="4">
        <v>46203</v>
      </c>
      <c r="D613" s="5" t="s">
        <v>806</v>
      </c>
      <c r="E613" s="4">
        <f t="shared" si="20"/>
        <v>42794</v>
      </c>
      <c r="G613" s="3" t="s">
        <v>39</v>
      </c>
      <c r="H613" s="3" t="s">
        <v>810</v>
      </c>
      <c r="I613" s="12">
        <v>663.52</v>
      </c>
      <c r="J613" s="3" t="s">
        <v>41</v>
      </c>
      <c r="K613" s="4">
        <v>46118</v>
      </c>
    </row>
    <row r="614" spans="1:11" s="3" customFormat="1" ht="15">
      <c r="A614" s="3">
        <v>2026</v>
      </c>
      <c r="B614" s="4">
        <v>46023</v>
      </c>
      <c r="C614" s="4">
        <v>46203</v>
      </c>
      <c r="D614" s="5" t="s">
        <v>806</v>
      </c>
      <c r="E614" s="4">
        <f t="shared" si="20"/>
        <v>42794</v>
      </c>
      <c r="G614" s="3" t="s">
        <v>39</v>
      </c>
      <c r="H614" s="3" t="s">
        <v>811</v>
      </c>
      <c r="I614" s="12">
        <v>663.52</v>
      </c>
      <c r="J614" s="3" t="s">
        <v>41</v>
      </c>
      <c r="K614" s="4">
        <v>46118</v>
      </c>
    </row>
    <row r="615" spans="1:11" s="3" customFormat="1" ht="15">
      <c r="A615" s="3">
        <v>2026</v>
      </c>
      <c r="B615" s="4">
        <v>46023</v>
      </c>
      <c r="C615" s="4">
        <v>46203</v>
      </c>
      <c r="D615" s="5" t="s">
        <v>806</v>
      </c>
      <c r="E615" s="4">
        <f t="shared" si="20"/>
        <v>42794</v>
      </c>
      <c r="G615" s="3" t="s">
        <v>39</v>
      </c>
      <c r="H615" s="3" t="s">
        <v>812</v>
      </c>
      <c r="I615" s="12">
        <v>663.52</v>
      </c>
      <c r="J615" s="3" t="s">
        <v>41</v>
      </c>
      <c r="K615" s="4">
        <v>46118</v>
      </c>
    </row>
    <row r="616" spans="1:11" s="3" customFormat="1" ht="15">
      <c r="A616" s="3">
        <v>2026</v>
      </c>
      <c r="B616" s="4">
        <v>46023</v>
      </c>
      <c r="C616" s="4">
        <v>46203</v>
      </c>
      <c r="D616" s="5" t="s">
        <v>806</v>
      </c>
      <c r="E616" s="4">
        <f t="shared" si="20"/>
        <v>42794</v>
      </c>
      <c r="G616" s="3" t="s">
        <v>39</v>
      </c>
      <c r="H616" s="3" t="s">
        <v>813</v>
      </c>
      <c r="I616" s="12">
        <v>663.52</v>
      </c>
      <c r="J616" s="3" t="s">
        <v>41</v>
      </c>
      <c r="K616" s="4">
        <v>46118</v>
      </c>
    </row>
    <row r="617" spans="1:11" s="3" customFormat="1" ht="15">
      <c r="A617" s="3">
        <v>2026</v>
      </c>
      <c r="B617" s="4">
        <v>46023</v>
      </c>
      <c r="C617" s="4">
        <v>46203</v>
      </c>
      <c r="D617" s="5" t="s">
        <v>806</v>
      </c>
      <c r="E617" s="4">
        <f t="shared" si="20"/>
        <v>42794</v>
      </c>
      <c r="G617" s="3" t="s">
        <v>39</v>
      </c>
      <c r="H617" s="3" t="s">
        <v>814</v>
      </c>
      <c r="I617" s="12">
        <v>663.52</v>
      </c>
      <c r="J617" s="3" t="s">
        <v>41</v>
      </c>
      <c r="K617" s="4">
        <v>46118</v>
      </c>
    </row>
    <row r="618" spans="1:11" s="3" customFormat="1" ht="15">
      <c r="A618" s="3">
        <v>2026</v>
      </c>
      <c r="B618" s="4">
        <v>46023</v>
      </c>
      <c r="C618" s="4">
        <v>46203</v>
      </c>
      <c r="D618" s="5" t="s">
        <v>806</v>
      </c>
      <c r="E618" s="4">
        <f t="shared" si="20"/>
        <v>42794</v>
      </c>
      <c r="G618" s="3" t="s">
        <v>39</v>
      </c>
      <c r="H618" s="3" t="s">
        <v>815</v>
      </c>
      <c r="I618" s="12">
        <v>663.52</v>
      </c>
      <c r="J618" s="3" t="s">
        <v>41</v>
      </c>
      <c r="K618" s="4">
        <v>46118</v>
      </c>
    </row>
    <row r="619" spans="1:11" s="3" customFormat="1" ht="15">
      <c r="A619" s="3">
        <v>2026</v>
      </c>
      <c r="B619" s="4">
        <v>46023</v>
      </c>
      <c r="C619" s="4">
        <v>46203</v>
      </c>
      <c r="D619" s="5" t="s">
        <v>806</v>
      </c>
      <c r="E619" s="4">
        <f t="shared" si="20"/>
        <v>42794</v>
      </c>
      <c r="G619" s="3" t="s">
        <v>39</v>
      </c>
      <c r="H619" s="3" t="s">
        <v>816</v>
      </c>
      <c r="I619" s="12">
        <v>663.52</v>
      </c>
      <c r="J619" s="3" t="s">
        <v>41</v>
      </c>
      <c r="K619" s="4">
        <v>46118</v>
      </c>
    </row>
    <row r="620" spans="1:11" s="3" customFormat="1" ht="15">
      <c r="A620" s="3">
        <v>2026</v>
      </c>
      <c r="B620" s="4">
        <v>46023</v>
      </c>
      <c r="C620" s="4">
        <v>46203</v>
      </c>
      <c r="D620" s="5" t="s">
        <v>806</v>
      </c>
      <c r="E620" s="4">
        <f t="shared" si="20"/>
        <v>42794</v>
      </c>
      <c r="G620" s="3" t="s">
        <v>39</v>
      </c>
      <c r="H620" s="3" t="s">
        <v>817</v>
      </c>
      <c r="I620" s="12">
        <v>663.52</v>
      </c>
      <c r="J620" s="3" t="s">
        <v>41</v>
      </c>
      <c r="K620" s="4">
        <v>46118</v>
      </c>
    </row>
    <row r="621" spans="1:11" s="3" customFormat="1" ht="15">
      <c r="A621" s="3">
        <v>2026</v>
      </c>
      <c r="B621" s="4">
        <v>46023</v>
      </c>
      <c r="C621" s="4">
        <v>46203</v>
      </c>
      <c r="D621" s="5" t="s">
        <v>806</v>
      </c>
      <c r="E621" s="4">
        <f t="shared" si="20"/>
        <v>42794</v>
      </c>
      <c r="G621" s="3" t="s">
        <v>39</v>
      </c>
      <c r="H621" s="3" t="s">
        <v>818</v>
      </c>
      <c r="I621" s="12">
        <v>663.52</v>
      </c>
      <c r="J621" s="3" t="s">
        <v>41</v>
      </c>
      <c r="K621" s="4">
        <v>46118</v>
      </c>
    </row>
    <row r="622" spans="1:11" s="3" customFormat="1" ht="15">
      <c r="A622" s="3">
        <v>2026</v>
      </c>
      <c r="B622" s="4">
        <v>46023</v>
      </c>
      <c r="C622" s="4">
        <v>46203</v>
      </c>
      <c r="D622" s="5" t="s">
        <v>806</v>
      </c>
      <c r="E622" s="4">
        <f t="shared" si="20"/>
        <v>42794</v>
      </c>
      <c r="G622" s="3" t="s">
        <v>39</v>
      </c>
      <c r="H622" s="3" t="s">
        <v>819</v>
      </c>
      <c r="I622" s="12">
        <v>663.52</v>
      </c>
      <c r="J622" s="3" t="s">
        <v>41</v>
      </c>
      <c r="K622" s="4">
        <v>46118</v>
      </c>
    </row>
    <row r="623" spans="1:11" s="3" customFormat="1" ht="15">
      <c r="A623" s="3">
        <v>2026</v>
      </c>
      <c r="B623" s="4">
        <v>46023</v>
      </c>
      <c r="C623" s="4">
        <v>46203</v>
      </c>
      <c r="D623" s="5" t="s">
        <v>806</v>
      </c>
      <c r="E623" s="4">
        <f t="shared" si="20"/>
        <v>42794</v>
      </c>
      <c r="G623" s="3" t="s">
        <v>39</v>
      </c>
      <c r="H623" s="3" t="s">
        <v>820</v>
      </c>
      <c r="I623" s="12">
        <v>663.52</v>
      </c>
      <c r="J623" s="3" t="s">
        <v>41</v>
      </c>
      <c r="K623" s="4">
        <v>46118</v>
      </c>
    </row>
    <row r="624" spans="1:11" s="3" customFormat="1" ht="15">
      <c r="A624" s="3">
        <v>2026</v>
      </c>
      <c r="B624" s="4">
        <v>46023</v>
      </c>
      <c r="C624" s="4">
        <v>46203</v>
      </c>
      <c r="D624" s="5" t="s">
        <v>806</v>
      </c>
      <c r="E624" s="4">
        <f t="shared" si="20"/>
        <v>42794</v>
      </c>
      <c r="G624" s="3" t="s">
        <v>39</v>
      </c>
      <c r="H624" s="3" t="s">
        <v>821</v>
      </c>
      <c r="I624" s="12">
        <v>663.52</v>
      </c>
      <c r="J624" s="3" t="s">
        <v>41</v>
      </c>
      <c r="K624" s="4">
        <v>46118</v>
      </c>
    </row>
    <row r="625" spans="1:11" s="3" customFormat="1" ht="15">
      <c r="A625" s="3">
        <v>2026</v>
      </c>
      <c r="B625" s="4">
        <v>46023</v>
      </c>
      <c r="C625" s="4">
        <v>46203</v>
      </c>
      <c r="D625" s="5" t="s">
        <v>806</v>
      </c>
      <c r="E625" s="4">
        <f t="shared" si="20"/>
        <v>42794</v>
      </c>
      <c r="G625" s="3" t="s">
        <v>39</v>
      </c>
      <c r="H625" s="3" t="s">
        <v>822</v>
      </c>
      <c r="I625" s="12">
        <v>663.52</v>
      </c>
      <c r="J625" s="3" t="s">
        <v>41</v>
      </c>
      <c r="K625" s="4">
        <v>46118</v>
      </c>
    </row>
    <row r="626" spans="1:11" s="3" customFormat="1" ht="15">
      <c r="A626" s="3">
        <v>2026</v>
      </c>
      <c r="B626" s="4">
        <v>46023</v>
      </c>
      <c r="C626" s="4">
        <v>46203</v>
      </c>
      <c r="D626" s="5" t="s">
        <v>806</v>
      </c>
      <c r="E626" s="4">
        <f t="shared" si="20"/>
        <v>42794</v>
      </c>
      <c r="G626" s="3" t="s">
        <v>39</v>
      </c>
      <c r="H626" s="3" t="s">
        <v>823</v>
      </c>
      <c r="I626" s="12">
        <v>663.52</v>
      </c>
      <c r="J626" s="3" t="s">
        <v>41</v>
      </c>
      <c r="K626" s="4">
        <v>46118</v>
      </c>
    </row>
    <row r="627" spans="1:11" s="3" customFormat="1" ht="15">
      <c r="A627" s="3">
        <v>2026</v>
      </c>
      <c r="B627" s="4">
        <v>46023</v>
      </c>
      <c r="C627" s="4">
        <v>46203</v>
      </c>
      <c r="D627" s="5" t="s">
        <v>806</v>
      </c>
      <c r="E627" s="4">
        <f t="shared" si="20"/>
        <v>42794</v>
      </c>
      <c r="G627" s="3" t="s">
        <v>39</v>
      </c>
      <c r="H627" s="3" t="s">
        <v>824</v>
      </c>
      <c r="I627" s="12">
        <v>663.52</v>
      </c>
      <c r="J627" s="3" t="s">
        <v>41</v>
      </c>
      <c r="K627" s="4">
        <v>46118</v>
      </c>
    </row>
    <row r="628" spans="1:11" s="3" customFormat="1" ht="15">
      <c r="A628" s="3">
        <v>2026</v>
      </c>
      <c r="B628" s="4">
        <v>46023</v>
      </c>
      <c r="C628" s="4">
        <v>46203</v>
      </c>
      <c r="D628" s="5" t="s">
        <v>806</v>
      </c>
      <c r="E628" s="4">
        <f t="shared" si="20"/>
        <v>42794</v>
      </c>
      <c r="G628" s="3" t="s">
        <v>39</v>
      </c>
      <c r="H628" s="3" t="s">
        <v>825</v>
      </c>
      <c r="I628" s="12">
        <v>663.52</v>
      </c>
      <c r="J628" s="3" t="s">
        <v>41</v>
      </c>
      <c r="K628" s="4">
        <v>46118</v>
      </c>
    </row>
    <row r="629" spans="1:11" s="3" customFormat="1" ht="15">
      <c r="A629" s="3">
        <v>2026</v>
      </c>
      <c r="B629" s="4">
        <v>46023</v>
      </c>
      <c r="C629" s="4">
        <v>46203</v>
      </c>
      <c r="D629" s="5" t="s">
        <v>806</v>
      </c>
      <c r="E629" s="4">
        <f t="shared" si="20"/>
        <v>42794</v>
      </c>
      <c r="G629" s="3" t="s">
        <v>39</v>
      </c>
      <c r="H629" s="3" t="s">
        <v>826</v>
      </c>
      <c r="I629" s="12">
        <v>663.52</v>
      </c>
      <c r="J629" s="3" t="s">
        <v>41</v>
      </c>
      <c r="K629" s="4">
        <v>46118</v>
      </c>
    </row>
    <row r="630" spans="1:11" s="3" customFormat="1" ht="15">
      <c r="A630" s="3">
        <v>2026</v>
      </c>
      <c r="B630" s="4">
        <v>46023</v>
      </c>
      <c r="C630" s="4">
        <v>46203</v>
      </c>
      <c r="D630" s="5" t="s">
        <v>806</v>
      </c>
      <c r="E630" s="4">
        <f t="shared" si="20"/>
        <v>42794</v>
      </c>
      <c r="G630" s="3" t="s">
        <v>39</v>
      </c>
      <c r="H630" s="3" t="s">
        <v>827</v>
      </c>
      <c r="I630" s="12">
        <v>663.52</v>
      </c>
      <c r="J630" s="3" t="s">
        <v>41</v>
      </c>
      <c r="K630" s="4">
        <v>46118</v>
      </c>
    </row>
    <row r="631" spans="1:11" s="3" customFormat="1" ht="15">
      <c r="A631" s="3">
        <v>2026</v>
      </c>
      <c r="B631" s="4">
        <v>46023</v>
      </c>
      <c r="C631" s="4">
        <v>46203</v>
      </c>
      <c r="D631" s="5" t="s">
        <v>806</v>
      </c>
      <c r="E631" s="4">
        <f t="shared" si="20"/>
        <v>42794</v>
      </c>
      <c r="G631" s="3" t="s">
        <v>39</v>
      </c>
      <c r="H631" s="3" t="s">
        <v>828</v>
      </c>
      <c r="I631" s="12">
        <v>663.52</v>
      </c>
      <c r="J631" s="3" t="s">
        <v>41</v>
      </c>
      <c r="K631" s="4">
        <v>46118</v>
      </c>
    </row>
    <row r="632" spans="1:11" s="3" customFormat="1" ht="15">
      <c r="A632" s="3">
        <v>2026</v>
      </c>
      <c r="B632" s="4">
        <v>46023</v>
      </c>
      <c r="C632" s="4">
        <v>46203</v>
      </c>
      <c r="D632" s="5" t="s">
        <v>806</v>
      </c>
      <c r="E632" s="4">
        <f t="shared" si="20"/>
        <v>42794</v>
      </c>
      <c r="G632" s="3" t="s">
        <v>39</v>
      </c>
      <c r="H632" s="3" t="s">
        <v>829</v>
      </c>
      <c r="I632" s="12">
        <v>663.52</v>
      </c>
      <c r="J632" s="3" t="s">
        <v>41</v>
      </c>
      <c r="K632" s="4">
        <v>46118</v>
      </c>
    </row>
    <row r="633" spans="1:11" s="3" customFormat="1" ht="15">
      <c r="A633" s="3">
        <v>2026</v>
      </c>
      <c r="B633" s="4">
        <v>46023</v>
      </c>
      <c r="C633" s="4">
        <v>46203</v>
      </c>
      <c r="D633" s="5" t="s">
        <v>806</v>
      </c>
      <c r="E633" s="4">
        <f t="shared" si="20"/>
        <v>42794</v>
      </c>
      <c r="G633" s="3" t="s">
        <v>39</v>
      </c>
      <c r="H633" s="3" t="s">
        <v>830</v>
      </c>
      <c r="I633" s="12">
        <v>663.52</v>
      </c>
      <c r="J633" s="3" t="s">
        <v>41</v>
      </c>
      <c r="K633" s="4">
        <v>46118</v>
      </c>
    </row>
    <row r="634" spans="1:11" s="3" customFormat="1" ht="15">
      <c r="A634" s="3">
        <v>2026</v>
      </c>
      <c r="B634" s="4">
        <v>46023</v>
      </c>
      <c r="C634" s="4">
        <v>46203</v>
      </c>
      <c r="D634" s="5" t="s">
        <v>806</v>
      </c>
      <c r="E634" s="4">
        <f t="shared" si="20"/>
        <v>42794</v>
      </c>
      <c r="G634" s="3" t="s">
        <v>39</v>
      </c>
      <c r="H634" s="3" t="s">
        <v>831</v>
      </c>
      <c r="I634" s="12">
        <v>663.52</v>
      </c>
      <c r="J634" s="3" t="s">
        <v>41</v>
      </c>
      <c r="K634" s="4">
        <v>46118</v>
      </c>
    </row>
    <row r="635" spans="1:11" s="3" customFormat="1" ht="15">
      <c r="A635" s="3">
        <v>2026</v>
      </c>
      <c r="B635" s="4">
        <v>46023</v>
      </c>
      <c r="C635" s="4">
        <v>46203</v>
      </c>
      <c r="D635" s="5" t="s">
        <v>806</v>
      </c>
      <c r="E635" s="4">
        <f t="shared" si="20"/>
        <v>42794</v>
      </c>
      <c r="G635" s="3" t="s">
        <v>39</v>
      </c>
      <c r="H635" s="3" t="s">
        <v>832</v>
      </c>
      <c r="I635" s="12">
        <v>663.52</v>
      </c>
      <c r="J635" s="3" t="s">
        <v>41</v>
      </c>
      <c r="K635" s="4">
        <v>46118</v>
      </c>
    </row>
    <row r="636" spans="1:11" s="3" customFormat="1" ht="15">
      <c r="A636" s="3">
        <v>2026</v>
      </c>
      <c r="B636" s="4">
        <v>46023</v>
      </c>
      <c r="C636" s="4">
        <v>46203</v>
      </c>
      <c r="D636" s="5" t="s">
        <v>806</v>
      </c>
      <c r="E636" s="4">
        <f t="shared" si="20"/>
        <v>42794</v>
      </c>
      <c r="G636" s="3" t="s">
        <v>39</v>
      </c>
      <c r="H636" s="3" t="s">
        <v>833</v>
      </c>
      <c r="I636" s="12">
        <v>663.52</v>
      </c>
      <c r="J636" s="3" t="s">
        <v>41</v>
      </c>
      <c r="K636" s="4">
        <v>46118</v>
      </c>
    </row>
    <row r="637" spans="1:11" s="3" customFormat="1" ht="15">
      <c r="A637" s="3">
        <v>2026</v>
      </c>
      <c r="B637" s="4">
        <v>46023</v>
      </c>
      <c r="C637" s="4">
        <v>46203</v>
      </c>
      <c r="D637" s="5" t="s">
        <v>806</v>
      </c>
      <c r="E637" s="4">
        <f t="shared" si="20"/>
        <v>42794</v>
      </c>
      <c r="G637" s="3" t="s">
        <v>39</v>
      </c>
      <c r="H637" s="3" t="s">
        <v>834</v>
      </c>
      <c r="I637" s="12">
        <v>663.52</v>
      </c>
      <c r="J637" s="3" t="s">
        <v>41</v>
      </c>
      <c r="K637" s="4">
        <v>46118</v>
      </c>
    </row>
    <row r="638" spans="1:11" s="3" customFormat="1" ht="15">
      <c r="A638" s="3">
        <v>2026</v>
      </c>
      <c r="B638" s="4">
        <v>46023</v>
      </c>
      <c r="C638" s="4">
        <v>46203</v>
      </c>
      <c r="D638" s="5" t="s">
        <v>806</v>
      </c>
      <c r="E638" s="4">
        <f t="shared" si="20"/>
        <v>42794</v>
      </c>
      <c r="G638" s="3" t="s">
        <v>39</v>
      </c>
      <c r="H638" s="3" t="s">
        <v>835</v>
      </c>
      <c r="I638" s="12">
        <v>663.52</v>
      </c>
      <c r="J638" s="3" t="s">
        <v>41</v>
      </c>
      <c r="K638" s="4">
        <v>46118</v>
      </c>
    </row>
    <row r="639" spans="1:11" s="3" customFormat="1" ht="15">
      <c r="A639" s="3">
        <v>2026</v>
      </c>
      <c r="B639" s="4">
        <v>46023</v>
      </c>
      <c r="C639" s="4">
        <v>46203</v>
      </c>
      <c r="D639" s="5" t="s">
        <v>806</v>
      </c>
      <c r="E639" s="4">
        <f t="shared" si="20"/>
        <v>42794</v>
      </c>
      <c r="G639" s="3" t="s">
        <v>39</v>
      </c>
      <c r="H639" s="3" t="s">
        <v>836</v>
      </c>
      <c r="I639" s="12">
        <v>663.52</v>
      </c>
      <c r="J639" s="3" t="s">
        <v>41</v>
      </c>
      <c r="K639" s="4">
        <v>46118</v>
      </c>
    </row>
    <row r="640" spans="1:11" s="3" customFormat="1" ht="15">
      <c r="A640" s="3">
        <v>2026</v>
      </c>
      <c r="B640" s="4">
        <v>46023</v>
      </c>
      <c r="C640" s="4">
        <v>46203</v>
      </c>
      <c r="D640" s="5" t="s">
        <v>806</v>
      </c>
      <c r="E640" s="4">
        <f t="shared" si="20"/>
        <v>42794</v>
      </c>
      <c r="G640" s="3" t="s">
        <v>39</v>
      </c>
      <c r="H640" s="3" t="s">
        <v>837</v>
      </c>
      <c r="I640" s="12">
        <v>663.52</v>
      </c>
      <c r="J640" s="3" t="s">
        <v>41</v>
      </c>
      <c r="K640" s="4">
        <v>46118</v>
      </c>
    </row>
    <row r="641" spans="1:11" s="3" customFormat="1" ht="15">
      <c r="A641" s="3">
        <v>2026</v>
      </c>
      <c r="B641" s="4">
        <v>46023</v>
      </c>
      <c r="C641" s="4">
        <v>46203</v>
      </c>
      <c r="D641" s="5" t="s">
        <v>806</v>
      </c>
      <c r="E641" s="4">
        <f t="shared" si="20"/>
        <v>42794</v>
      </c>
      <c r="G641" s="3" t="s">
        <v>39</v>
      </c>
      <c r="H641" s="3" t="s">
        <v>838</v>
      </c>
      <c r="I641" s="12">
        <v>663.52</v>
      </c>
      <c r="J641" s="3" t="s">
        <v>41</v>
      </c>
      <c r="K641" s="4">
        <v>46118</v>
      </c>
    </row>
    <row r="642" spans="1:11" s="3" customFormat="1" ht="15">
      <c r="A642" s="3">
        <v>2026</v>
      </c>
      <c r="B642" s="4">
        <v>46023</v>
      </c>
      <c r="C642" s="4">
        <v>46203</v>
      </c>
      <c r="D642" s="5" t="s">
        <v>806</v>
      </c>
      <c r="E642" s="4">
        <f t="shared" si="20"/>
        <v>42794</v>
      </c>
      <c r="G642" s="3" t="s">
        <v>39</v>
      </c>
      <c r="H642" s="3" t="s">
        <v>839</v>
      </c>
      <c r="I642" s="12">
        <v>663.52</v>
      </c>
      <c r="J642" s="3" t="s">
        <v>41</v>
      </c>
      <c r="K642" s="4">
        <v>46118</v>
      </c>
    </row>
    <row r="643" spans="1:11" s="3" customFormat="1" ht="15">
      <c r="A643" s="3">
        <v>2026</v>
      </c>
      <c r="B643" s="4">
        <v>46023</v>
      </c>
      <c r="C643" s="4">
        <v>46203</v>
      </c>
      <c r="D643" s="5" t="s">
        <v>806</v>
      </c>
      <c r="E643" s="4">
        <f t="shared" si="20"/>
        <v>42794</v>
      </c>
      <c r="G643" s="3" t="s">
        <v>39</v>
      </c>
      <c r="H643" s="3" t="s">
        <v>840</v>
      </c>
      <c r="I643" s="12">
        <v>663.52</v>
      </c>
      <c r="J643" s="3" t="s">
        <v>41</v>
      </c>
      <c r="K643" s="4">
        <v>46118</v>
      </c>
    </row>
    <row r="644" spans="1:11" s="3" customFormat="1" ht="15">
      <c r="A644" s="3">
        <v>2026</v>
      </c>
      <c r="B644" s="4">
        <v>46023</v>
      </c>
      <c r="C644" s="4">
        <v>46203</v>
      </c>
      <c r="D644" s="5" t="s">
        <v>841</v>
      </c>
      <c r="E644" s="4">
        <f t="shared" si="20"/>
        <v>42800</v>
      </c>
      <c r="G644" s="3" t="s">
        <v>39</v>
      </c>
      <c r="H644" s="3" t="s">
        <v>842</v>
      </c>
      <c r="I644" s="12">
        <f t="shared" ref="I644:I653" si="21">2031.21*0.16+2031.21</f>
        <v>2356.2035999999998</v>
      </c>
      <c r="J644" s="3" t="s">
        <v>41</v>
      </c>
      <c r="K644" s="4">
        <v>46118</v>
      </c>
    </row>
    <row r="645" spans="1:11" s="3" customFormat="1" ht="15">
      <c r="A645" s="3">
        <v>2026</v>
      </c>
      <c r="B645" s="4">
        <v>46023</v>
      </c>
      <c r="C645" s="4">
        <v>46203</v>
      </c>
      <c r="D645" s="5" t="s">
        <v>841</v>
      </c>
      <c r="E645" s="4">
        <f t="shared" si="20"/>
        <v>42800</v>
      </c>
      <c r="G645" s="3" t="s">
        <v>39</v>
      </c>
      <c r="H645" s="3" t="s">
        <v>843</v>
      </c>
      <c r="I645" s="12">
        <f t="shared" si="21"/>
        <v>2356.2035999999998</v>
      </c>
      <c r="J645" s="3" t="s">
        <v>41</v>
      </c>
      <c r="K645" s="4">
        <v>46118</v>
      </c>
    </row>
    <row r="646" spans="1:11" s="3" customFormat="1" ht="15">
      <c r="A646" s="3">
        <v>2026</v>
      </c>
      <c r="B646" s="4">
        <v>46023</v>
      </c>
      <c r="C646" s="4">
        <v>46203</v>
      </c>
      <c r="D646" s="5" t="s">
        <v>841</v>
      </c>
      <c r="E646" s="4">
        <f t="shared" si="20"/>
        <v>42800</v>
      </c>
      <c r="G646" s="3" t="s">
        <v>39</v>
      </c>
      <c r="H646" s="3" t="s">
        <v>844</v>
      </c>
      <c r="I646" s="12">
        <f t="shared" si="21"/>
        <v>2356.2035999999998</v>
      </c>
      <c r="J646" s="3" t="s">
        <v>41</v>
      </c>
      <c r="K646" s="4">
        <v>46118</v>
      </c>
    </row>
    <row r="647" spans="1:11" s="3" customFormat="1" ht="15">
      <c r="A647" s="3">
        <v>2026</v>
      </c>
      <c r="B647" s="4">
        <v>46023</v>
      </c>
      <c r="C647" s="4">
        <v>46203</v>
      </c>
      <c r="D647" s="5" t="s">
        <v>841</v>
      </c>
      <c r="E647" s="4">
        <f t="shared" si="20"/>
        <v>42800</v>
      </c>
      <c r="G647" s="3" t="s">
        <v>39</v>
      </c>
      <c r="H647" s="3" t="s">
        <v>845</v>
      </c>
      <c r="I647" s="12">
        <f t="shared" si="21"/>
        <v>2356.2035999999998</v>
      </c>
      <c r="J647" s="3" t="s">
        <v>41</v>
      </c>
      <c r="K647" s="4">
        <v>46118</v>
      </c>
    </row>
    <row r="648" spans="1:11" s="3" customFormat="1" ht="15">
      <c r="A648" s="3">
        <v>2026</v>
      </c>
      <c r="B648" s="4">
        <v>46023</v>
      </c>
      <c r="C648" s="4">
        <v>46203</v>
      </c>
      <c r="D648" s="5" t="s">
        <v>841</v>
      </c>
      <c r="E648" s="4">
        <f t="shared" si="20"/>
        <v>42800</v>
      </c>
      <c r="G648" s="3" t="s">
        <v>39</v>
      </c>
      <c r="H648" s="3" t="s">
        <v>846</v>
      </c>
      <c r="I648" s="12">
        <f t="shared" si="21"/>
        <v>2356.2035999999998</v>
      </c>
      <c r="J648" s="3" t="s">
        <v>41</v>
      </c>
      <c r="K648" s="4">
        <v>46118</v>
      </c>
    </row>
    <row r="649" spans="1:11" s="3" customFormat="1" ht="15">
      <c r="A649" s="3">
        <v>2026</v>
      </c>
      <c r="B649" s="4">
        <v>46023</v>
      </c>
      <c r="C649" s="4">
        <v>46203</v>
      </c>
      <c r="D649" s="5" t="s">
        <v>841</v>
      </c>
      <c r="E649" s="4">
        <f t="shared" si="20"/>
        <v>42800</v>
      </c>
      <c r="G649" s="3" t="s">
        <v>39</v>
      </c>
      <c r="H649" s="3" t="s">
        <v>847</v>
      </c>
      <c r="I649" s="12">
        <f t="shared" si="21"/>
        <v>2356.2035999999998</v>
      </c>
      <c r="J649" s="3" t="s">
        <v>41</v>
      </c>
      <c r="K649" s="4">
        <v>46118</v>
      </c>
    </row>
    <row r="650" spans="1:11" s="3" customFormat="1" ht="15">
      <c r="A650" s="3">
        <v>2026</v>
      </c>
      <c r="B650" s="4">
        <v>46023</v>
      </c>
      <c r="C650" s="4">
        <v>46203</v>
      </c>
      <c r="D650" s="5" t="s">
        <v>841</v>
      </c>
      <c r="E650" s="4">
        <f t="shared" si="20"/>
        <v>42800</v>
      </c>
      <c r="G650" s="3" t="s">
        <v>39</v>
      </c>
      <c r="H650" s="3" t="s">
        <v>848</v>
      </c>
      <c r="I650" s="12">
        <f t="shared" si="21"/>
        <v>2356.2035999999998</v>
      </c>
      <c r="J650" s="3" t="s">
        <v>41</v>
      </c>
      <c r="K650" s="4">
        <v>46118</v>
      </c>
    </row>
    <row r="651" spans="1:11" s="3" customFormat="1" ht="15">
      <c r="A651" s="3">
        <v>2026</v>
      </c>
      <c r="B651" s="4">
        <v>46023</v>
      </c>
      <c r="C651" s="4">
        <v>46203</v>
      </c>
      <c r="D651" s="5" t="s">
        <v>841</v>
      </c>
      <c r="E651" s="4">
        <f t="shared" si="20"/>
        <v>42800</v>
      </c>
      <c r="G651" s="3" t="s">
        <v>39</v>
      </c>
      <c r="H651" s="3" t="s">
        <v>849</v>
      </c>
      <c r="I651" s="12">
        <f t="shared" si="21"/>
        <v>2356.2035999999998</v>
      </c>
      <c r="J651" s="3" t="s">
        <v>41</v>
      </c>
      <c r="K651" s="4">
        <v>46118</v>
      </c>
    </row>
    <row r="652" spans="1:11" s="3" customFormat="1" ht="15">
      <c r="A652" s="3">
        <v>2026</v>
      </c>
      <c r="B652" s="4">
        <v>46023</v>
      </c>
      <c r="C652" s="4">
        <v>46203</v>
      </c>
      <c r="D652" s="5" t="s">
        <v>841</v>
      </c>
      <c r="E652" s="4">
        <f t="shared" si="20"/>
        <v>42800</v>
      </c>
      <c r="G652" s="3" t="s">
        <v>39</v>
      </c>
      <c r="H652" s="3" t="s">
        <v>850</v>
      </c>
      <c r="I652" s="12">
        <f t="shared" si="21"/>
        <v>2356.2035999999998</v>
      </c>
      <c r="J652" s="3" t="s">
        <v>41</v>
      </c>
      <c r="K652" s="4">
        <v>46118</v>
      </c>
    </row>
    <row r="653" spans="1:11" s="3" customFormat="1" ht="15">
      <c r="A653" s="3">
        <v>2026</v>
      </c>
      <c r="B653" s="4">
        <v>46023</v>
      </c>
      <c r="C653" s="4">
        <v>46203</v>
      </c>
      <c r="D653" s="5" t="s">
        <v>841</v>
      </c>
      <c r="E653" s="4">
        <f t="shared" si="20"/>
        <v>42800</v>
      </c>
      <c r="G653" s="3" t="s">
        <v>39</v>
      </c>
      <c r="H653" s="3" t="s">
        <v>851</v>
      </c>
      <c r="I653" s="12">
        <f t="shared" si="21"/>
        <v>2356.2035999999998</v>
      </c>
      <c r="J653" s="3" t="s">
        <v>41</v>
      </c>
      <c r="K653" s="4">
        <v>46118</v>
      </c>
    </row>
    <row r="654" spans="1:11" s="3" customFormat="1" ht="15">
      <c r="A654" s="3">
        <v>2026</v>
      </c>
      <c r="B654" s="4">
        <v>46023</v>
      </c>
      <c r="C654" s="4">
        <v>46203</v>
      </c>
      <c r="D654" s="5" t="s">
        <v>852</v>
      </c>
      <c r="E654" s="4">
        <f t="shared" ref="E654:E713" si="22">VLOOKUP(D654,BD_B,2)</f>
        <v>42800</v>
      </c>
      <c r="G654" s="3" t="s">
        <v>39</v>
      </c>
      <c r="H654" s="3" t="s">
        <v>853</v>
      </c>
      <c r="I654" s="12">
        <f>6910.34*0.16+6910.34</f>
        <v>8015.9944000000005</v>
      </c>
      <c r="J654" s="3" t="s">
        <v>41</v>
      </c>
      <c r="K654" s="4">
        <v>46118</v>
      </c>
    </row>
    <row r="655" spans="1:11" s="3" customFormat="1" ht="15">
      <c r="A655" s="3">
        <v>2026</v>
      </c>
      <c r="B655" s="4">
        <v>46023</v>
      </c>
      <c r="C655" s="4">
        <v>46203</v>
      </c>
      <c r="D655" s="5" t="s">
        <v>854</v>
      </c>
      <c r="E655" s="4">
        <f t="shared" si="22"/>
        <v>42800</v>
      </c>
      <c r="G655" s="3" t="s">
        <v>39</v>
      </c>
      <c r="H655" s="3" t="s">
        <v>855</v>
      </c>
      <c r="I655" s="12">
        <f>10762.07*0.16+10762.07</f>
        <v>12484.001199999999</v>
      </c>
      <c r="J655" s="3" t="s">
        <v>41</v>
      </c>
      <c r="K655" s="4">
        <v>46118</v>
      </c>
    </row>
    <row r="656" spans="1:11" s="3" customFormat="1" ht="15">
      <c r="A656" s="3">
        <v>2026</v>
      </c>
      <c r="B656" s="4">
        <v>46023</v>
      </c>
      <c r="C656" s="4">
        <v>46203</v>
      </c>
      <c r="D656" s="5" t="s">
        <v>856</v>
      </c>
      <c r="E656" s="4">
        <f t="shared" si="22"/>
        <v>42800</v>
      </c>
      <c r="G656" s="3" t="s">
        <v>39</v>
      </c>
      <c r="H656" s="3" t="s">
        <v>857</v>
      </c>
      <c r="I656" s="12">
        <f t="shared" ref="I656:I662" si="23">2031.21*0.16+2031.21</f>
        <v>2356.2035999999998</v>
      </c>
      <c r="J656" s="3" t="s">
        <v>41</v>
      </c>
      <c r="K656" s="4">
        <v>46118</v>
      </c>
    </row>
    <row r="657" spans="1:11" s="3" customFormat="1" ht="15">
      <c r="A657" s="3">
        <v>2026</v>
      </c>
      <c r="B657" s="4">
        <v>46023</v>
      </c>
      <c r="C657" s="4">
        <v>46203</v>
      </c>
      <c r="D657" s="5" t="s">
        <v>856</v>
      </c>
      <c r="E657" s="4">
        <f t="shared" si="22"/>
        <v>42800</v>
      </c>
      <c r="G657" s="3" t="s">
        <v>39</v>
      </c>
      <c r="H657" s="3" t="s">
        <v>858</v>
      </c>
      <c r="I657" s="12">
        <f t="shared" si="23"/>
        <v>2356.2035999999998</v>
      </c>
      <c r="J657" s="3" t="s">
        <v>41</v>
      </c>
      <c r="K657" s="4">
        <v>46118</v>
      </c>
    </row>
    <row r="658" spans="1:11" s="3" customFormat="1" ht="15">
      <c r="A658" s="3">
        <v>2026</v>
      </c>
      <c r="B658" s="4">
        <v>46023</v>
      </c>
      <c r="C658" s="4">
        <v>46203</v>
      </c>
      <c r="D658" s="5" t="s">
        <v>856</v>
      </c>
      <c r="E658" s="4">
        <f t="shared" si="22"/>
        <v>42800</v>
      </c>
      <c r="G658" s="3" t="s">
        <v>39</v>
      </c>
      <c r="H658" s="3" t="s">
        <v>859</v>
      </c>
      <c r="I658" s="12">
        <f t="shared" si="23"/>
        <v>2356.2035999999998</v>
      </c>
      <c r="J658" s="3" t="s">
        <v>41</v>
      </c>
      <c r="K658" s="4">
        <v>46118</v>
      </c>
    </row>
    <row r="659" spans="1:11" s="3" customFormat="1" ht="15">
      <c r="A659" s="3">
        <v>2026</v>
      </c>
      <c r="B659" s="4">
        <v>46023</v>
      </c>
      <c r="C659" s="4">
        <v>46203</v>
      </c>
      <c r="D659" s="5" t="s">
        <v>856</v>
      </c>
      <c r="E659" s="4">
        <f t="shared" si="22"/>
        <v>42800</v>
      </c>
      <c r="G659" s="3" t="s">
        <v>39</v>
      </c>
      <c r="H659" s="3" t="s">
        <v>860</v>
      </c>
      <c r="I659" s="12">
        <f t="shared" si="23"/>
        <v>2356.2035999999998</v>
      </c>
      <c r="J659" s="3" t="s">
        <v>41</v>
      </c>
      <c r="K659" s="4">
        <v>46118</v>
      </c>
    </row>
    <row r="660" spans="1:11" s="3" customFormat="1" ht="15">
      <c r="A660" s="3">
        <v>2026</v>
      </c>
      <c r="B660" s="4">
        <v>46023</v>
      </c>
      <c r="C660" s="4">
        <v>46203</v>
      </c>
      <c r="D660" s="5" t="s">
        <v>856</v>
      </c>
      <c r="E660" s="4">
        <f t="shared" si="22"/>
        <v>42800</v>
      </c>
      <c r="G660" s="3" t="s">
        <v>39</v>
      </c>
      <c r="H660" s="3" t="s">
        <v>861</v>
      </c>
      <c r="I660" s="12">
        <f t="shared" si="23"/>
        <v>2356.2035999999998</v>
      </c>
      <c r="J660" s="3" t="s">
        <v>41</v>
      </c>
      <c r="K660" s="4">
        <v>46118</v>
      </c>
    </row>
    <row r="661" spans="1:11" s="3" customFormat="1" ht="15">
      <c r="A661" s="3">
        <v>2026</v>
      </c>
      <c r="B661" s="4">
        <v>46023</v>
      </c>
      <c r="C661" s="4">
        <v>46203</v>
      </c>
      <c r="D661" s="5" t="s">
        <v>862</v>
      </c>
      <c r="E661" s="4">
        <f t="shared" si="22"/>
        <v>42800</v>
      </c>
      <c r="G661" s="3" t="s">
        <v>39</v>
      </c>
      <c r="H661" s="3" t="s">
        <v>863</v>
      </c>
      <c r="I661" s="12">
        <f t="shared" si="23"/>
        <v>2356.2035999999998</v>
      </c>
      <c r="J661" s="3" t="s">
        <v>41</v>
      </c>
      <c r="K661" s="4">
        <v>46118</v>
      </c>
    </row>
    <row r="662" spans="1:11" s="3" customFormat="1" ht="15">
      <c r="A662" s="3">
        <v>2026</v>
      </c>
      <c r="B662" s="4">
        <v>46023</v>
      </c>
      <c r="C662" s="4">
        <v>46203</v>
      </c>
      <c r="D662" s="5" t="s">
        <v>862</v>
      </c>
      <c r="E662" s="4">
        <f t="shared" si="22"/>
        <v>42800</v>
      </c>
      <c r="G662" s="3" t="s">
        <v>39</v>
      </c>
      <c r="H662" s="3" t="s">
        <v>864</v>
      </c>
      <c r="I662" s="12">
        <f t="shared" si="23"/>
        <v>2356.2035999999998</v>
      </c>
      <c r="J662" s="3" t="s">
        <v>41</v>
      </c>
      <c r="K662" s="4">
        <v>46118</v>
      </c>
    </row>
    <row r="663" spans="1:11" s="3" customFormat="1" ht="15">
      <c r="A663" s="3">
        <v>2026</v>
      </c>
      <c r="B663" s="4">
        <v>46023</v>
      </c>
      <c r="C663" s="4">
        <v>46203</v>
      </c>
      <c r="D663" s="5" t="s">
        <v>865</v>
      </c>
      <c r="E663" s="4">
        <f t="shared" si="22"/>
        <v>42800</v>
      </c>
      <c r="G663" s="3" t="s">
        <v>39</v>
      </c>
      <c r="H663" s="3" t="s">
        <v>866</v>
      </c>
      <c r="I663" s="12">
        <f>7951.64*0.16+7951.64</f>
        <v>9223.9024000000009</v>
      </c>
      <c r="J663" s="3" t="s">
        <v>41</v>
      </c>
      <c r="K663" s="4">
        <v>46118</v>
      </c>
    </row>
    <row r="664" spans="1:11" s="3" customFormat="1" ht="15">
      <c r="A664" s="3">
        <v>2026</v>
      </c>
      <c r="B664" s="4">
        <v>46023</v>
      </c>
      <c r="C664" s="4">
        <v>46203</v>
      </c>
      <c r="D664" s="5" t="s">
        <v>867</v>
      </c>
      <c r="E664" s="4">
        <f t="shared" si="22"/>
        <v>42800</v>
      </c>
      <c r="G664" s="3" t="s">
        <v>39</v>
      </c>
      <c r="H664" s="3" t="s">
        <v>868</v>
      </c>
      <c r="I664" s="12">
        <f>10762.02*0.16+10762.02</f>
        <v>12483.943200000002</v>
      </c>
      <c r="J664" s="3" t="s">
        <v>41</v>
      </c>
      <c r="K664" s="4">
        <v>46118</v>
      </c>
    </row>
    <row r="665" spans="1:11" s="3" customFormat="1" ht="15">
      <c r="A665" s="3">
        <v>2026</v>
      </c>
      <c r="B665" s="4">
        <v>46023</v>
      </c>
      <c r="C665" s="4">
        <v>46203</v>
      </c>
      <c r="D665" s="5" t="s">
        <v>869</v>
      </c>
      <c r="E665" s="4">
        <f t="shared" si="22"/>
        <v>42800</v>
      </c>
      <c r="G665" s="3" t="s">
        <v>39</v>
      </c>
      <c r="H665" s="3" t="s">
        <v>870</v>
      </c>
      <c r="I665" s="12">
        <f>9256*0.16+9256.9</f>
        <v>10737.86</v>
      </c>
      <c r="J665" s="3" t="s">
        <v>41</v>
      </c>
      <c r="K665" s="4">
        <v>46118</v>
      </c>
    </row>
    <row r="666" spans="1:11" s="3" customFormat="1" ht="15">
      <c r="A666" s="3">
        <v>2026</v>
      </c>
      <c r="B666" s="4">
        <v>46023</v>
      </c>
      <c r="C666" s="4">
        <v>46203</v>
      </c>
      <c r="D666" s="5" t="s">
        <v>871</v>
      </c>
      <c r="E666" s="4">
        <f t="shared" si="22"/>
        <v>42810</v>
      </c>
      <c r="G666" s="3" t="s">
        <v>39</v>
      </c>
      <c r="H666" s="3" t="s">
        <v>872</v>
      </c>
      <c r="I666" s="12">
        <v>239</v>
      </c>
      <c r="J666" s="3" t="s">
        <v>41</v>
      </c>
      <c r="K666" s="4">
        <v>46118</v>
      </c>
    </row>
    <row r="667" spans="1:11" s="3" customFormat="1" ht="15">
      <c r="A667" s="3">
        <v>2026</v>
      </c>
      <c r="B667" s="4">
        <v>46023</v>
      </c>
      <c r="C667" s="4">
        <v>46203</v>
      </c>
      <c r="D667" s="5" t="s">
        <v>871</v>
      </c>
      <c r="E667" s="4">
        <f t="shared" si="22"/>
        <v>42810</v>
      </c>
      <c r="G667" s="3" t="s">
        <v>39</v>
      </c>
      <c r="H667" s="3" t="s">
        <v>873</v>
      </c>
      <c r="I667" s="12">
        <v>239</v>
      </c>
      <c r="J667" s="3" t="s">
        <v>41</v>
      </c>
      <c r="K667" s="4">
        <v>46118</v>
      </c>
    </row>
    <row r="668" spans="1:11" s="3" customFormat="1" ht="15">
      <c r="A668" s="3">
        <v>2026</v>
      </c>
      <c r="B668" s="4">
        <v>46023</v>
      </c>
      <c r="C668" s="4">
        <v>46203</v>
      </c>
      <c r="D668" s="5" t="s">
        <v>871</v>
      </c>
      <c r="E668" s="4">
        <f t="shared" si="22"/>
        <v>42810</v>
      </c>
      <c r="G668" s="3" t="s">
        <v>39</v>
      </c>
      <c r="H668" s="3" t="s">
        <v>874</v>
      </c>
      <c r="I668" s="12">
        <v>239</v>
      </c>
      <c r="J668" s="3" t="s">
        <v>41</v>
      </c>
      <c r="K668" s="4">
        <v>46118</v>
      </c>
    </row>
    <row r="669" spans="1:11" s="3" customFormat="1" ht="15">
      <c r="A669" s="3">
        <v>2026</v>
      </c>
      <c r="B669" s="4">
        <v>46023</v>
      </c>
      <c r="C669" s="4">
        <v>46203</v>
      </c>
      <c r="D669" s="5" t="s">
        <v>871</v>
      </c>
      <c r="E669" s="4">
        <f t="shared" si="22"/>
        <v>42810</v>
      </c>
      <c r="G669" s="3" t="s">
        <v>39</v>
      </c>
      <c r="H669" s="3" t="s">
        <v>875</v>
      </c>
      <c r="I669" s="12">
        <v>239</v>
      </c>
      <c r="J669" s="3" t="s">
        <v>41</v>
      </c>
      <c r="K669" s="4">
        <v>46118</v>
      </c>
    </row>
    <row r="670" spans="1:11" s="3" customFormat="1" ht="15">
      <c r="A670" s="3">
        <v>2026</v>
      </c>
      <c r="B670" s="4">
        <v>46023</v>
      </c>
      <c r="C670" s="4">
        <v>46203</v>
      </c>
      <c r="D670" s="5" t="s">
        <v>871</v>
      </c>
      <c r="E670" s="4">
        <f t="shared" si="22"/>
        <v>42810</v>
      </c>
      <c r="G670" s="3" t="s">
        <v>39</v>
      </c>
      <c r="H670" s="3" t="s">
        <v>876</v>
      </c>
      <c r="I670" s="12">
        <v>239</v>
      </c>
      <c r="J670" s="3" t="s">
        <v>41</v>
      </c>
      <c r="K670" s="4">
        <v>46118</v>
      </c>
    </row>
    <row r="671" spans="1:11" s="3" customFormat="1" ht="15">
      <c r="A671" s="3">
        <v>2026</v>
      </c>
      <c r="B671" s="4">
        <v>46023</v>
      </c>
      <c r="C671" s="4">
        <v>46203</v>
      </c>
      <c r="D671" s="5" t="s">
        <v>871</v>
      </c>
      <c r="E671" s="4">
        <f t="shared" si="22"/>
        <v>42810</v>
      </c>
      <c r="G671" s="3" t="s">
        <v>39</v>
      </c>
      <c r="H671" s="3" t="s">
        <v>877</v>
      </c>
      <c r="I671" s="12">
        <v>239</v>
      </c>
      <c r="J671" s="3" t="s">
        <v>41</v>
      </c>
      <c r="K671" s="4">
        <v>46118</v>
      </c>
    </row>
    <row r="672" spans="1:11" s="3" customFormat="1" ht="15">
      <c r="A672" s="3">
        <v>2026</v>
      </c>
      <c r="B672" s="4">
        <v>46023</v>
      </c>
      <c r="C672" s="4">
        <v>46203</v>
      </c>
      <c r="D672" s="5" t="s">
        <v>878</v>
      </c>
      <c r="E672" s="4">
        <f t="shared" si="22"/>
        <v>42810</v>
      </c>
      <c r="G672" s="3" t="s">
        <v>39</v>
      </c>
      <c r="H672" s="3" t="s">
        <v>879</v>
      </c>
      <c r="I672" s="12">
        <v>7540</v>
      </c>
      <c r="J672" s="3" t="s">
        <v>41</v>
      </c>
      <c r="K672" s="4">
        <v>46118</v>
      </c>
    </row>
    <row r="673" spans="1:11" s="3" customFormat="1" ht="15">
      <c r="A673" s="3">
        <v>2026</v>
      </c>
      <c r="B673" s="4">
        <v>46023</v>
      </c>
      <c r="C673" s="4">
        <v>46203</v>
      </c>
      <c r="D673" s="5" t="s">
        <v>880</v>
      </c>
      <c r="E673" s="4">
        <f t="shared" si="22"/>
        <v>42832</v>
      </c>
      <c r="G673" s="3" t="s">
        <v>39</v>
      </c>
      <c r="H673" s="3" t="s">
        <v>881</v>
      </c>
      <c r="I673" s="12">
        <v>10289.200000000001</v>
      </c>
      <c r="J673" s="3" t="s">
        <v>41</v>
      </c>
      <c r="K673" s="4">
        <v>46118</v>
      </c>
    </row>
    <row r="674" spans="1:11" s="3" customFormat="1" ht="15">
      <c r="A674" s="3">
        <v>2026</v>
      </c>
      <c r="B674" s="4">
        <v>46023</v>
      </c>
      <c r="C674" s="4">
        <v>46203</v>
      </c>
      <c r="D674" s="5" t="s">
        <v>880</v>
      </c>
      <c r="E674" s="4">
        <f t="shared" si="22"/>
        <v>42832</v>
      </c>
      <c r="G674" s="3" t="s">
        <v>39</v>
      </c>
      <c r="H674" s="3" t="s">
        <v>882</v>
      </c>
      <c r="I674" s="12">
        <v>10289.200000000001</v>
      </c>
      <c r="J674" s="3" t="s">
        <v>41</v>
      </c>
      <c r="K674" s="4">
        <v>46118</v>
      </c>
    </row>
    <row r="675" spans="1:11" s="3" customFormat="1" ht="15">
      <c r="A675" s="3">
        <v>2026</v>
      </c>
      <c r="B675" s="4">
        <v>46023</v>
      </c>
      <c r="C675" s="4">
        <v>46203</v>
      </c>
      <c r="D675" s="5" t="s">
        <v>880</v>
      </c>
      <c r="E675" s="4">
        <f t="shared" si="22"/>
        <v>42832</v>
      </c>
      <c r="G675" s="3" t="s">
        <v>39</v>
      </c>
      <c r="H675" s="3" t="s">
        <v>883</v>
      </c>
      <c r="I675" s="12">
        <v>10289.200000000001</v>
      </c>
      <c r="J675" s="3" t="s">
        <v>41</v>
      </c>
      <c r="K675" s="4">
        <v>46118</v>
      </c>
    </row>
    <row r="676" spans="1:11" s="3" customFormat="1" ht="15">
      <c r="A676" s="3">
        <v>2026</v>
      </c>
      <c r="B676" s="4">
        <v>46023</v>
      </c>
      <c r="C676" s="4">
        <v>46203</v>
      </c>
      <c r="D676" s="5" t="s">
        <v>880</v>
      </c>
      <c r="E676" s="4">
        <f t="shared" si="22"/>
        <v>42832</v>
      </c>
      <c r="G676" s="3" t="s">
        <v>39</v>
      </c>
      <c r="H676" s="3" t="s">
        <v>884</v>
      </c>
      <c r="I676" s="12">
        <v>10289.200000000001</v>
      </c>
      <c r="J676" s="3" t="s">
        <v>41</v>
      </c>
      <c r="K676" s="4">
        <v>46118</v>
      </c>
    </row>
    <row r="677" spans="1:11" s="3" customFormat="1" ht="15">
      <c r="A677" s="3">
        <v>2026</v>
      </c>
      <c r="B677" s="4">
        <v>46023</v>
      </c>
      <c r="C677" s="4">
        <v>46203</v>
      </c>
      <c r="D677" s="5" t="s">
        <v>885</v>
      </c>
      <c r="E677" s="4">
        <f t="shared" si="22"/>
        <v>42836</v>
      </c>
      <c r="G677" s="3" t="s">
        <v>39</v>
      </c>
      <c r="H677" s="3" t="s">
        <v>886</v>
      </c>
      <c r="I677" s="12">
        <v>5999</v>
      </c>
      <c r="J677" s="3" t="s">
        <v>41</v>
      </c>
      <c r="K677" s="4">
        <v>46118</v>
      </c>
    </row>
    <row r="678" spans="1:11" s="3" customFormat="1" ht="15">
      <c r="A678" s="3">
        <v>2026</v>
      </c>
      <c r="B678" s="4">
        <v>46023</v>
      </c>
      <c r="C678" s="4">
        <v>46203</v>
      </c>
      <c r="D678" s="5" t="s">
        <v>887</v>
      </c>
      <c r="E678" s="4">
        <f t="shared" si="22"/>
        <v>42880</v>
      </c>
      <c r="G678" s="3" t="s">
        <v>39</v>
      </c>
      <c r="H678" s="3" t="s">
        <v>888</v>
      </c>
      <c r="I678" s="12">
        <v>3480</v>
      </c>
      <c r="J678" s="3" t="s">
        <v>41</v>
      </c>
      <c r="K678" s="4">
        <v>46118</v>
      </c>
    </row>
    <row r="679" spans="1:11" s="3" customFormat="1" ht="15">
      <c r="A679" s="3">
        <v>2026</v>
      </c>
      <c r="B679" s="4">
        <v>46023</v>
      </c>
      <c r="C679" s="4">
        <v>46203</v>
      </c>
      <c r="D679" s="5" t="s">
        <v>890</v>
      </c>
      <c r="E679" s="4">
        <f t="shared" si="22"/>
        <v>42950</v>
      </c>
      <c r="G679" s="3" t="s">
        <v>39</v>
      </c>
      <c r="H679" s="3" t="s">
        <v>891</v>
      </c>
      <c r="I679" s="12">
        <v>6032</v>
      </c>
      <c r="J679" s="3" t="s">
        <v>41</v>
      </c>
      <c r="K679" s="4">
        <v>46118</v>
      </c>
    </row>
    <row r="680" spans="1:11" s="3" customFormat="1" ht="15">
      <c r="A680" s="3">
        <v>2026</v>
      </c>
      <c r="B680" s="4">
        <v>46023</v>
      </c>
      <c r="C680" s="4">
        <v>46203</v>
      </c>
      <c r="D680" s="5" t="s">
        <v>892</v>
      </c>
      <c r="E680" s="4">
        <f t="shared" si="22"/>
        <v>42976</v>
      </c>
      <c r="G680" s="3" t="s">
        <v>39</v>
      </c>
      <c r="H680" s="3" t="s">
        <v>893</v>
      </c>
      <c r="I680" s="12">
        <v>520.84</v>
      </c>
      <c r="J680" s="3" t="s">
        <v>41</v>
      </c>
      <c r="K680" s="4">
        <v>46118</v>
      </c>
    </row>
    <row r="681" spans="1:11" s="3" customFormat="1" ht="15">
      <c r="A681" s="3">
        <v>2026</v>
      </c>
      <c r="B681" s="4">
        <v>46023</v>
      </c>
      <c r="C681" s="4">
        <v>46203</v>
      </c>
      <c r="D681" s="5" t="s">
        <v>892</v>
      </c>
      <c r="E681" s="4">
        <f t="shared" si="22"/>
        <v>42976</v>
      </c>
      <c r="G681" s="3" t="s">
        <v>39</v>
      </c>
      <c r="H681" s="3" t="s">
        <v>894</v>
      </c>
      <c r="I681" s="12">
        <v>520.84</v>
      </c>
      <c r="J681" s="3" t="s">
        <v>41</v>
      </c>
      <c r="K681" s="4">
        <v>46118</v>
      </c>
    </row>
    <row r="682" spans="1:11" s="3" customFormat="1" ht="15">
      <c r="A682" s="3">
        <v>2026</v>
      </c>
      <c r="B682" s="4">
        <v>46023</v>
      </c>
      <c r="C682" s="4">
        <v>46203</v>
      </c>
      <c r="D682" s="5" t="s">
        <v>892</v>
      </c>
      <c r="E682" s="4">
        <f t="shared" si="22"/>
        <v>42976</v>
      </c>
      <c r="G682" s="3" t="s">
        <v>39</v>
      </c>
      <c r="H682" s="3" t="s">
        <v>895</v>
      </c>
      <c r="I682" s="12">
        <v>520.84</v>
      </c>
      <c r="J682" s="3" t="s">
        <v>41</v>
      </c>
      <c r="K682" s="4">
        <v>46118</v>
      </c>
    </row>
    <row r="683" spans="1:11" s="3" customFormat="1" ht="15">
      <c r="A683" s="3">
        <v>2026</v>
      </c>
      <c r="B683" s="4">
        <v>46023</v>
      </c>
      <c r="C683" s="4">
        <v>46203</v>
      </c>
      <c r="D683" s="5" t="s">
        <v>892</v>
      </c>
      <c r="E683" s="4">
        <f t="shared" si="22"/>
        <v>42976</v>
      </c>
      <c r="G683" s="3" t="s">
        <v>39</v>
      </c>
      <c r="H683" s="3" t="s">
        <v>896</v>
      </c>
      <c r="I683" s="12">
        <v>520.84</v>
      </c>
      <c r="J683" s="3" t="s">
        <v>41</v>
      </c>
      <c r="K683" s="4">
        <v>46118</v>
      </c>
    </row>
    <row r="684" spans="1:11" s="3" customFormat="1" ht="15">
      <c r="A684" s="3">
        <v>2026</v>
      </c>
      <c r="B684" s="4">
        <v>46023</v>
      </c>
      <c r="C684" s="4">
        <v>46203</v>
      </c>
      <c r="D684" s="5" t="s">
        <v>892</v>
      </c>
      <c r="E684" s="4">
        <f t="shared" si="22"/>
        <v>42976</v>
      </c>
      <c r="G684" s="3" t="s">
        <v>39</v>
      </c>
      <c r="H684" s="3" t="s">
        <v>897</v>
      </c>
      <c r="I684" s="12">
        <v>520.84</v>
      </c>
      <c r="J684" s="3" t="s">
        <v>41</v>
      </c>
      <c r="K684" s="4">
        <v>46118</v>
      </c>
    </row>
    <row r="685" spans="1:11" s="3" customFormat="1" ht="15">
      <c r="A685" s="3">
        <v>2026</v>
      </c>
      <c r="B685" s="4">
        <v>46023</v>
      </c>
      <c r="C685" s="4">
        <v>46203</v>
      </c>
      <c r="D685" s="5" t="s">
        <v>898</v>
      </c>
      <c r="E685" s="4">
        <f t="shared" si="22"/>
        <v>42992</v>
      </c>
      <c r="G685" s="3" t="s">
        <v>39</v>
      </c>
      <c r="H685" s="3" t="s">
        <v>899</v>
      </c>
      <c r="I685" s="12">
        <v>11449.2</v>
      </c>
      <c r="J685" s="3" t="s">
        <v>41</v>
      </c>
      <c r="K685" s="4">
        <v>46118</v>
      </c>
    </row>
    <row r="686" spans="1:11" s="3" customFormat="1" ht="15">
      <c r="A686" s="3">
        <v>2026</v>
      </c>
      <c r="B686" s="4">
        <v>46023</v>
      </c>
      <c r="C686" s="4">
        <v>46203</v>
      </c>
      <c r="D686" s="5" t="s">
        <v>898</v>
      </c>
      <c r="E686" s="4">
        <f t="shared" si="22"/>
        <v>42992</v>
      </c>
      <c r="G686" s="3" t="s">
        <v>39</v>
      </c>
      <c r="H686" s="3" t="s">
        <v>900</v>
      </c>
      <c r="I686" s="12">
        <v>11449.2</v>
      </c>
      <c r="J686" s="3" t="s">
        <v>41</v>
      </c>
      <c r="K686" s="4">
        <v>46118</v>
      </c>
    </row>
    <row r="687" spans="1:11" s="3" customFormat="1" ht="15">
      <c r="A687" s="3">
        <v>2026</v>
      </c>
      <c r="B687" s="4">
        <v>46023</v>
      </c>
      <c r="C687" s="4">
        <v>46203</v>
      </c>
      <c r="D687" s="5" t="s">
        <v>898</v>
      </c>
      <c r="E687" s="4">
        <f t="shared" si="22"/>
        <v>42992</v>
      </c>
      <c r="G687" s="3" t="s">
        <v>39</v>
      </c>
      <c r="H687" s="3" t="s">
        <v>901</v>
      </c>
      <c r="I687" s="12">
        <v>11449.2</v>
      </c>
      <c r="J687" s="3" t="s">
        <v>41</v>
      </c>
      <c r="K687" s="4">
        <v>46118</v>
      </c>
    </row>
    <row r="688" spans="1:11" s="3" customFormat="1" ht="15">
      <c r="A688" s="3">
        <v>2026</v>
      </c>
      <c r="B688" s="4">
        <v>46023</v>
      </c>
      <c r="C688" s="4">
        <v>46203</v>
      </c>
      <c r="D688" s="5" t="s">
        <v>898</v>
      </c>
      <c r="E688" s="4">
        <f t="shared" si="22"/>
        <v>42992</v>
      </c>
      <c r="G688" s="3" t="s">
        <v>39</v>
      </c>
      <c r="H688" s="3" t="s">
        <v>902</v>
      </c>
      <c r="I688" s="12">
        <v>11449.2</v>
      </c>
      <c r="J688" s="3" t="s">
        <v>41</v>
      </c>
      <c r="K688" s="4">
        <v>46118</v>
      </c>
    </row>
    <row r="689" spans="1:11" s="3" customFormat="1" ht="15">
      <c r="A689" s="3">
        <v>2026</v>
      </c>
      <c r="B689" s="4">
        <v>46023</v>
      </c>
      <c r="C689" s="4">
        <v>46203</v>
      </c>
      <c r="D689" s="5" t="s">
        <v>1185</v>
      </c>
      <c r="E689" s="4">
        <f t="shared" si="22"/>
        <v>42992</v>
      </c>
      <c r="G689" s="3" t="s">
        <v>39</v>
      </c>
      <c r="H689" s="3" t="s">
        <v>903</v>
      </c>
      <c r="I689" s="12">
        <v>1724</v>
      </c>
      <c r="J689" s="3" t="s">
        <v>41</v>
      </c>
      <c r="K689" s="4">
        <v>46118</v>
      </c>
    </row>
    <row r="690" spans="1:11" s="3" customFormat="1" ht="15">
      <c r="A690" s="3">
        <v>2026</v>
      </c>
      <c r="B690" s="4">
        <v>46023</v>
      </c>
      <c r="C690" s="4">
        <v>46203</v>
      </c>
      <c r="D690" s="5" t="s">
        <v>1185</v>
      </c>
      <c r="E690" s="4">
        <f t="shared" si="22"/>
        <v>42992</v>
      </c>
      <c r="G690" s="3" t="s">
        <v>39</v>
      </c>
      <c r="H690" s="3" t="s">
        <v>904</v>
      </c>
      <c r="I690" s="12">
        <v>1724</v>
      </c>
      <c r="J690" s="3" t="s">
        <v>41</v>
      </c>
      <c r="K690" s="4">
        <v>46118</v>
      </c>
    </row>
    <row r="691" spans="1:11" s="3" customFormat="1" ht="15">
      <c r="A691" s="3">
        <v>2026</v>
      </c>
      <c r="B691" s="4">
        <v>46023</v>
      </c>
      <c r="C691" s="4">
        <v>46203</v>
      </c>
      <c r="D691" s="5" t="s">
        <v>905</v>
      </c>
      <c r="E691" s="4">
        <f t="shared" si="22"/>
        <v>42997</v>
      </c>
      <c r="G691" s="3" t="s">
        <v>39</v>
      </c>
      <c r="H691" s="3" t="s">
        <v>906</v>
      </c>
      <c r="I691" s="12">
        <v>8372.23</v>
      </c>
      <c r="J691" s="3" t="s">
        <v>41</v>
      </c>
      <c r="K691" s="4">
        <v>46118</v>
      </c>
    </row>
    <row r="692" spans="1:11" s="3" customFormat="1" ht="15">
      <c r="A692" s="3">
        <v>2026</v>
      </c>
      <c r="B692" s="4">
        <v>46023</v>
      </c>
      <c r="C692" s="4">
        <v>46203</v>
      </c>
      <c r="D692" s="5" t="s">
        <v>907</v>
      </c>
      <c r="E692" s="4">
        <f t="shared" si="22"/>
        <v>43000</v>
      </c>
      <c r="G692" s="3" t="s">
        <v>39</v>
      </c>
      <c r="H692" s="3" t="s">
        <v>908</v>
      </c>
      <c r="I692" s="12">
        <v>2107.1999999999998</v>
      </c>
      <c r="J692" s="3" t="s">
        <v>41</v>
      </c>
      <c r="K692" s="4">
        <v>46118</v>
      </c>
    </row>
    <row r="693" spans="1:11" s="3" customFormat="1" ht="15">
      <c r="A693" s="3">
        <v>2026</v>
      </c>
      <c r="B693" s="4">
        <v>46023</v>
      </c>
      <c r="C693" s="4">
        <v>46203</v>
      </c>
      <c r="D693" s="5" t="s">
        <v>909</v>
      </c>
      <c r="E693" s="4">
        <f t="shared" si="22"/>
        <v>43019</v>
      </c>
      <c r="G693" s="3" t="s">
        <v>39</v>
      </c>
      <c r="H693" s="3" t="s">
        <v>910</v>
      </c>
      <c r="I693" s="12">
        <v>6235</v>
      </c>
      <c r="J693" s="3" t="s">
        <v>41</v>
      </c>
      <c r="K693" s="4">
        <v>46118</v>
      </c>
    </row>
    <row r="694" spans="1:11" s="3" customFormat="1" ht="15">
      <c r="A694" s="3">
        <v>2026</v>
      </c>
      <c r="B694" s="4">
        <v>46023</v>
      </c>
      <c r="C694" s="4">
        <v>46203</v>
      </c>
      <c r="D694" s="5" t="s">
        <v>911</v>
      </c>
      <c r="E694" s="4">
        <f t="shared" si="22"/>
        <v>43019</v>
      </c>
      <c r="G694" s="3" t="s">
        <v>39</v>
      </c>
      <c r="H694" s="3" t="s">
        <v>912</v>
      </c>
      <c r="I694" s="12">
        <v>2839</v>
      </c>
      <c r="J694" s="3" t="s">
        <v>41</v>
      </c>
      <c r="K694" s="4">
        <v>46118</v>
      </c>
    </row>
    <row r="695" spans="1:11" s="3" customFormat="1" ht="15">
      <c r="A695" s="3">
        <v>2026</v>
      </c>
      <c r="B695" s="4">
        <v>46023</v>
      </c>
      <c r="C695" s="4">
        <v>46203</v>
      </c>
      <c r="D695" s="5" t="s">
        <v>913</v>
      </c>
      <c r="E695" s="4">
        <f t="shared" si="22"/>
        <v>43024</v>
      </c>
      <c r="G695" s="3" t="s">
        <v>39</v>
      </c>
      <c r="H695" s="3" t="s">
        <v>914</v>
      </c>
      <c r="I695" s="12">
        <v>12500</v>
      </c>
      <c r="J695" s="3" t="s">
        <v>41</v>
      </c>
      <c r="K695" s="4">
        <v>46118</v>
      </c>
    </row>
    <row r="696" spans="1:11" s="3" customFormat="1" ht="15">
      <c r="A696" s="3">
        <v>2026</v>
      </c>
      <c r="B696" s="4">
        <v>46023</v>
      </c>
      <c r="C696" s="4">
        <v>46203</v>
      </c>
      <c r="D696" s="5" t="s">
        <v>1186</v>
      </c>
      <c r="E696" s="4">
        <f t="shared" si="22"/>
        <v>39153</v>
      </c>
      <c r="G696" s="3" t="s">
        <v>39</v>
      </c>
      <c r="H696" s="3" t="s">
        <v>915</v>
      </c>
      <c r="I696" s="12">
        <v>813.3</v>
      </c>
      <c r="J696" s="3" t="s">
        <v>41</v>
      </c>
      <c r="K696" s="4">
        <v>46118</v>
      </c>
    </row>
    <row r="697" spans="1:11" s="3" customFormat="1" ht="15">
      <c r="A697" s="3">
        <v>2026</v>
      </c>
      <c r="B697" s="4">
        <v>46023</v>
      </c>
      <c r="C697" s="4">
        <v>46203</v>
      </c>
      <c r="D697" s="5" t="s">
        <v>1186</v>
      </c>
      <c r="E697" s="4">
        <f t="shared" si="22"/>
        <v>39153</v>
      </c>
      <c r="G697" s="3" t="s">
        <v>39</v>
      </c>
      <c r="H697" s="3" t="s">
        <v>916</v>
      </c>
      <c r="I697" s="12">
        <v>813.3</v>
      </c>
      <c r="J697" s="3" t="s">
        <v>41</v>
      </c>
      <c r="K697" s="4">
        <v>46118</v>
      </c>
    </row>
    <row r="698" spans="1:11" s="3" customFormat="1" ht="15">
      <c r="A698" s="3">
        <v>2026</v>
      </c>
      <c r="B698" s="4">
        <v>46023</v>
      </c>
      <c r="C698" s="4">
        <v>46203</v>
      </c>
      <c r="D698" s="5" t="s">
        <v>1186</v>
      </c>
      <c r="E698" s="4">
        <f t="shared" si="22"/>
        <v>39153</v>
      </c>
      <c r="G698" s="3" t="s">
        <v>39</v>
      </c>
      <c r="H698" s="3" t="s">
        <v>917</v>
      </c>
      <c r="I698" s="12">
        <v>813.3</v>
      </c>
      <c r="J698" s="3" t="s">
        <v>41</v>
      </c>
      <c r="K698" s="4">
        <v>46118</v>
      </c>
    </row>
    <row r="699" spans="1:11" s="3" customFormat="1" ht="15">
      <c r="A699" s="3">
        <v>2026</v>
      </c>
      <c r="B699" s="4">
        <v>46023</v>
      </c>
      <c r="C699" s="4">
        <v>46203</v>
      </c>
      <c r="D699" s="5" t="s">
        <v>1186</v>
      </c>
      <c r="E699" s="4">
        <f t="shared" si="22"/>
        <v>39153</v>
      </c>
      <c r="G699" s="3" t="s">
        <v>39</v>
      </c>
      <c r="H699" s="3" t="s">
        <v>918</v>
      </c>
      <c r="I699" s="12">
        <v>813.3</v>
      </c>
      <c r="J699" s="3" t="s">
        <v>41</v>
      </c>
      <c r="K699" s="4">
        <v>46118</v>
      </c>
    </row>
    <row r="700" spans="1:11" s="3" customFormat="1" ht="15">
      <c r="A700" s="3">
        <v>2026</v>
      </c>
      <c r="B700" s="4">
        <v>46023</v>
      </c>
      <c r="C700" s="4">
        <v>46203</v>
      </c>
      <c r="D700" s="5" t="s">
        <v>1186</v>
      </c>
      <c r="E700" s="4">
        <f t="shared" si="22"/>
        <v>39153</v>
      </c>
      <c r="G700" s="3" t="s">
        <v>39</v>
      </c>
      <c r="H700" s="3" t="s">
        <v>919</v>
      </c>
      <c r="I700" s="12">
        <v>813.3</v>
      </c>
      <c r="J700" s="3" t="s">
        <v>41</v>
      </c>
      <c r="K700" s="4">
        <v>46118</v>
      </c>
    </row>
    <row r="701" spans="1:11" s="3" customFormat="1" ht="15">
      <c r="A701" s="3">
        <v>2026</v>
      </c>
      <c r="B701" s="4">
        <v>46023</v>
      </c>
      <c r="C701" s="4">
        <v>46203</v>
      </c>
      <c r="D701" s="5" t="s">
        <v>1186</v>
      </c>
      <c r="E701" s="4">
        <f t="shared" si="22"/>
        <v>39153</v>
      </c>
      <c r="G701" s="3" t="s">
        <v>39</v>
      </c>
      <c r="H701" s="3" t="s">
        <v>920</v>
      </c>
      <c r="I701" s="12">
        <v>813.3</v>
      </c>
      <c r="J701" s="3" t="s">
        <v>41</v>
      </c>
      <c r="K701" s="4">
        <v>46118</v>
      </c>
    </row>
    <row r="702" spans="1:11" s="3" customFormat="1" ht="15">
      <c r="A702" s="3">
        <v>2026</v>
      </c>
      <c r="B702" s="4">
        <v>46023</v>
      </c>
      <c r="C702" s="4">
        <v>46203</v>
      </c>
      <c r="D702" s="5" t="s">
        <v>1186</v>
      </c>
      <c r="E702" s="4">
        <f t="shared" si="22"/>
        <v>39153</v>
      </c>
      <c r="G702" s="3" t="s">
        <v>39</v>
      </c>
      <c r="H702" s="3" t="s">
        <v>921</v>
      </c>
      <c r="I702" s="12">
        <v>813.3</v>
      </c>
      <c r="J702" s="3" t="s">
        <v>41</v>
      </c>
      <c r="K702" s="4">
        <v>46118</v>
      </c>
    </row>
    <row r="703" spans="1:11" s="3" customFormat="1" ht="15">
      <c r="A703" s="3">
        <v>2026</v>
      </c>
      <c r="B703" s="4">
        <v>46023</v>
      </c>
      <c r="C703" s="4">
        <v>46203</v>
      </c>
      <c r="D703" s="5" t="s">
        <v>1186</v>
      </c>
      <c r="E703" s="4">
        <f t="shared" si="22"/>
        <v>39153</v>
      </c>
      <c r="G703" s="3" t="s">
        <v>39</v>
      </c>
      <c r="H703" s="3" t="s">
        <v>922</v>
      </c>
      <c r="I703" s="12">
        <v>813.3</v>
      </c>
      <c r="J703" s="3" t="s">
        <v>41</v>
      </c>
      <c r="K703" s="4">
        <v>46118</v>
      </c>
    </row>
    <row r="704" spans="1:11" s="3" customFormat="1" ht="15">
      <c r="A704" s="3">
        <v>2026</v>
      </c>
      <c r="B704" s="4">
        <v>46023</v>
      </c>
      <c r="C704" s="4">
        <v>46203</v>
      </c>
      <c r="D704" s="5" t="s">
        <v>1186</v>
      </c>
      <c r="E704" s="4">
        <f t="shared" si="22"/>
        <v>39153</v>
      </c>
      <c r="G704" s="3" t="s">
        <v>39</v>
      </c>
      <c r="H704" s="3" t="s">
        <v>923</v>
      </c>
      <c r="I704" s="12">
        <v>813.3</v>
      </c>
      <c r="J704" s="3" t="s">
        <v>41</v>
      </c>
      <c r="K704" s="4">
        <v>46118</v>
      </c>
    </row>
    <row r="705" spans="1:11" s="3" customFormat="1" ht="15">
      <c r="A705" s="3">
        <v>2026</v>
      </c>
      <c r="B705" s="4">
        <v>46023</v>
      </c>
      <c r="C705" s="4">
        <v>46203</v>
      </c>
      <c r="D705" s="5" t="s">
        <v>1186</v>
      </c>
      <c r="E705" s="4">
        <f t="shared" si="22"/>
        <v>39153</v>
      </c>
      <c r="G705" s="3" t="s">
        <v>39</v>
      </c>
      <c r="H705" s="3" t="s">
        <v>924</v>
      </c>
      <c r="I705" s="12">
        <v>813.3</v>
      </c>
      <c r="J705" s="3" t="s">
        <v>41</v>
      </c>
      <c r="K705" s="4">
        <v>46118</v>
      </c>
    </row>
    <row r="706" spans="1:11" s="3" customFormat="1" ht="15">
      <c r="A706" s="3">
        <v>2026</v>
      </c>
      <c r="B706" s="4">
        <v>46023</v>
      </c>
      <c r="C706" s="4">
        <v>46203</v>
      </c>
      <c r="D706" s="5" t="s">
        <v>1186</v>
      </c>
      <c r="E706" s="4">
        <f t="shared" si="22"/>
        <v>39153</v>
      </c>
      <c r="G706" s="3" t="s">
        <v>39</v>
      </c>
      <c r="H706" s="3" t="s">
        <v>925</v>
      </c>
      <c r="I706" s="12">
        <v>813.3</v>
      </c>
      <c r="J706" s="3" t="s">
        <v>41</v>
      </c>
      <c r="K706" s="4">
        <v>46118</v>
      </c>
    </row>
    <row r="707" spans="1:11" s="3" customFormat="1" ht="15">
      <c r="A707" s="3">
        <v>2026</v>
      </c>
      <c r="B707" s="4">
        <v>46023</v>
      </c>
      <c r="C707" s="4">
        <v>46203</v>
      </c>
      <c r="D707" s="5" t="s">
        <v>1186</v>
      </c>
      <c r="E707" s="4">
        <f t="shared" si="22"/>
        <v>39153</v>
      </c>
      <c r="G707" s="3" t="s">
        <v>39</v>
      </c>
      <c r="H707" s="3" t="s">
        <v>926</v>
      </c>
      <c r="I707" s="12">
        <v>813.3</v>
      </c>
      <c r="J707" s="3" t="s">
        <v>41</v>
      </c>
      <c r="K707" s="4">
        <v>46118</v>
      </c>
    </row>
    <row r="708" spans="1:11" s="3" customFormat="1" ht="15">
      <c r="A708" s="3">
        <v>2026</v>
      </c>
      <c r="B708" s="4">
        <v>46023</v>
      </c>
      <c r="C708" s="4">
        <v>46203</v>
      </c>
      <c r="D708" s="5" t="s">
        <v>1186</v>
      </c>
      <c r="E708" s="4">
        <f t="shared" si="22"/>
        <v>39153</v>
      </c>
      <c r="G708" s="3" t="s">
        <v>39</v>
      </c>
      <c r="H708" s="3" t="s">
        <v>927</v>
      </c>
      <c r="I708" s="12">
        <v>813.3</v>
      </c>
      <c r="J708" s="3" t="s">
        <v>41</v>
      </c>
      <c r="K708" s="4">
        <v>46118</v>
      </c>
    </row>
    <row r="709" spans="1:11" s="3" customFormat="1" ht="15">
      <c r="A709" s="3">
        <v>2026</v>
      </c>
      <c r="B709" s="4">
        <v>46023</v>
      </c>
      <c r="C709" s="4">
        <v>46203</v>
      </c>
      <c r="D709" s="5" t="s">
        <v>1186</v>
      </c>
      <c r="E709" s="4">
        <f t="shared" si="22"/>
        <v>39153</v>
      </c>
      <c r="G709" s="3" t="s">
        <v>39</v>
      </c>
      <c r="H709" s="3" t="s">
        <v>928</v>
      </c>
      <c r="I709" s="12">
        <v>813.3</v>
      </c>
      <c r="J709" s="3" t="s">
        <v>41</v>
      </c>
      <c r="K709" s="4">
        <v>46118</v>
      </c>
    </row>
    <row r="710" spans="1:11" s="3" customFormat="1" ht="15">
      <c r="A710" s="3">
        <v>2026</v>
      </c>
      <c r="B710" s="4">
        <v>46023</v>
      </c>
      <c r="C710" s="4">
        <v>46203</v>
      </c>
      <c r="D710" s="5" t="s">
        <v>1186</v>
      </c>
      <c r="E710" s="4">
        <f t="shared" si="22"/>
        <v>39153</v>
      </c>
      <c r="G710" s="3" t="s">
        <v>39</v>
      </c>
      <c r="H710" s="3" t="s">
        <v>929</v>
      </c>
      <c r="I710" s="12">
        <v>813.3</v>
      </c>
      <c r="J710" s="3" t="s">
        <v>41</v>
      </c>
      <c r="K710" s="4">
        <v>46118</v>
      </c>
    </row>
    <row r="711" spans="1:11" s="3" customFormat="1" ht="15">
      <c r="A711" s="3">
        <v>2026</v>
      </c>
      <c r="B711" s="4">
        <v>46023</v>
      </c>
      <c r="C711" s="4">
        <v>46203</v>
      </c>
      <c r="D711" s="5" t="s">
        <v>1186</v>
      </c>
      <c r="E711" s="4">
        <f t="shared" si="22"/>
        <v>39153</v>
      </c>
      <c r="G711" s="3" t="s">
        <v>39</v>
      </c>
      <c r="H711" s="3" t="s">
        <v>930</v>
      </c>
      <c r="I711" s="12">
        <v>813.3</v>
      </c>
      <c r="J711" s="3" t="s">
        <v>41</v>
      </c>
      <c r="K711" s="4">
        <v>46118</v>
      </c>
    </row>
    <row r="712" spans="1:11" s="3" customFormat="1" ht="15">
      <c r="A712" s="3">
        <v>2026</v>
      </c>
      <c r="B712" s="4">
        <v>46023</v>
      </c>
      <c r="C712" s="4">
        <v>46203</v>
      </c>
      <c r="D712" s="5" t="s">
        <v>1186</v>
      </c>
      <c r="E712" s="4">
        <f t="shared" si="22"/>
        <v>39153</v>
      </c>
      <c r="G712" s="3" t="s">
        <v>39</v>
      </c>
      <c r="H712" s="3" t="s">
        <v>931</v>
      </c>
      <c r="I712" s="12">
        <v>813.3</v>
      </c>
      <c r="J712" s="3" t="s">
        <v>41</v>
      </c>
      <c r="K712" s="4">
        <v>46118</v>
      </c>
    </row>
    <row r="713" spans="1:11" s="3" customFormat="1" ht="15">
      <c r="A713" s="3">
        <v>2026</v>
      </c>
      <c r="B713" s="4">
        <v>46023</v>
      </c>
      <c r="C713" s="4">
        <v>46203</v>
      </c>
      <c r="D713" s="5" t="s">
        <v>1186</v>
      </c>
      <c r="E713" s="4">
        <f t="shared" si="22"/>
        <v>39153</v>
      </c>
      <c r="G713" s="3" t="s">
        <v>39</v>
      </c>
      <c r="H713" s="3" t="s">
        <v>932</v>
      </c>
      <c r="I713" s="12">
        <v>813.3</v>
      </c>
      <c r="J713" s="3" t="s">
        <v>41</v>
      </c>
      <c r="K713" s="4">
        <v>46118</v>
      </c>
    </row>
    <row r="714" spans="1:11" s="3" customFormat="1" ht="15">
      <c r="A714" s="3">
        <v>2026</v>
      </c>
      <c r="B714" s="4">
        <v>46023</v>
      </c>
      <c r="C714" s="4">
        <v>46203</v>
      </c>
      <c r="D714" s="5" t="s">
        <v>933</v>
      </c>
      <c r="E714" s="6">
        <v>43154</v>
      </c>
      <c r="G714" s="3" t="s">
        <v>39</v>
      </c>
      <c r="H714" s="3" t="s">
        <v>934</v>
      </c>
      <c r="I714" s="12">
        <v>18144</v>
      </c>
      <c r="J714" s="3" t="s">
        <v>41</v>
      </c>
      <c r="K714" s="4">
        <v>46118</v>
      </c>
    </row>
    <row r="715" spans="1:11" s="3" customFormat="1" ht="15">
      <c r="A715" s="3">
        <v>2026</v>
      </c>
      <c r="B715" s="4">
        <v>46023</v>
      </c>
      <c r="C715" s="4">
        <v>46203</v>
      </c>
      <c r="D715" s="5" t="s">
        <v>935</v>
      </c>
      <c r="E715" s="6">
        <v>43154</v>
      </c>
      <c r="G715" s="3" t="s">
        <v>39</v>
      </c>
      <c r="H715" s="3" t="s">
        <v>936</v>
      </c>
      <c r="I715" s="12">
        <v>12096</v>
      </c>
      <c r="J715" s="3" t="s">
        <v>41</v>
      </c>
      <c r="K715" s="4">
        <v>46118</v>
      </c>
    </row>
    <row r="716" spans="1:11" s="3" customFormat="1" ht="15">
      <c r="A716" s="3">
        <v>2026</v>
      </c>
      <c r="B716" s="4">
        <v>46023</v>
      </c>
      <c r="C716" s="4">
        <v>46203</v>
      </c>
      <c r="D716" s="5" t="s">
        <v>937</v>
      </c>
      <c r="E716" s="6">
        <v>43173</v>
      </c>
      <c r="G716" s="3" t="s">
        <v>39</v>
      </c>
      <c r="H716" s="3" t="s">
        <v>289</v>
      </c>
      <c r="I716" s="12">
        <v>6032.01</v>
      </c>
      <c r="J716" s="3" t="s">
        <v>41</v>
      </c>
      <c r="K716" s="4">
        <v>46118</v>
      </c>
    </row>
    <row r="717" spans="1:11" s="3" customFormat="1" ht="15">
      <c r="A717" s="3">
        <v>2026</v>
      </c>
      <c r="B717" s="4">
        <v>46023</v>
      </c>
      <c r="C717" s="4">
        <v>46203</v>
      </c>
      <c r="D717" s="5" t="s">
        <v>938</v>
      </c>
      <c r="E717" s="6">
        <v>43350</v>
      </c>
      <c r="G717" s="3" t="s">
        <v>39</v>
      </c>
      <c r="H717" s="3" t="s">
        <v>939</v>
      </c>
      <c r="I717" s="12">
        <f>16379.31*0.16+16379.31</f>
        <v>18999.999599999999</v>
      </c>
      <c r="J717" s="3" t="s">
        <v>41</v>
      </c>
      <c r="K717" s="4">
        <v>46118</v>
      </c>
    </row>
    <row r="718" spans="1:11" s="3" customFormat="1" ht="15">
      <c r="A718" s="3">
        <v>2026</v>
      </c>
      <c r="B718" s="4">
        <v>46023</v>
      </c>
      <c r="C718" s="4">
        <v>46203</v>
      </c>
      <c r="D718" s="5" t="s">
        <v>940</v>
      </c>
      <c r="E718" s="6">
        <v>43350</v>
      </c>
      <c r="G718" s="3" t="s">
        <v>39</v>
      </c>
      <c r="H718" s="3" t="s">
        <v>941</v>
      </c>
      <c r="I718" s="12">
        <f>4310.34*0.16+4310.34</f>
        <v>4999.9944000000005</v>
      </c>
      <c r="J718" s="3" t="s">
        <v>41</v>
      </c>
      <c r="K718" s="4">
        <v>46118</v>
      </c>
    </row>
    <row r="719" spans="1:11" s="3" customFormat="1" ht="15">
      <c r="A719" s="3">
        <v>2026</v>
      </c>
      <c r="B719" s="4">
        <v>46023</v>
      </c>
      <c r="C719" s="4">
        <v>46203</v>
      </c>
      <c r="D719" s="5" t="s">
        <v>942</v>
      </c>
      <c r="E719" s="6">
        <v>43353</v>
      </c>
      <c r="G719" s="3" t="s">
        <v>39</v>
      </c>
      <c r="H719" s="3" t="s">
        <v>943</v>
      </c>
      <c r="I719" s="12">
        <f>13373.28*0.16+13373.28</f>
        <v>15513.004800000001</v>
      </c>
      <c r="J719" s="3" t="s">
        <v>41</v>
      </c>
      <c r="K719" s="4">
        <v>46118</v>
      </c>
    </row>
    <row r="720" spans="1:11" s="3" customFormat="1" ht="15">
      <c r="A720" s="3">
        <v>2026</v>
      </c>
      <c r="B720" s="4">
        <v>46023</v>
      </c>
      <c r="C720" s="4">
        <v>46203</v>
      </c>
      <c r="D720" s="5" t="s">
        <v>944</v>
      </c>
      <c r="E720" s="6">
        <v>43502</v>
      </c>
      <c r="G720" s="3" t="s">
        <v>39</v>
      </c>
      <c r="H720" s="3" t="s">
        <v>945</v>
      </c>
      <c r="I720" s="12">
        <v>1600</v>
      </c>
      <c r="J720" s="3" t="s">
        <v>41</v>
      </c>
      <c r="K720" s="4">
        <v>46118</v>
      </c>
    </row>
    <row r="721" spans="1:11" s="3" customFormat="1" ht="15">
      <c r="A721" s="3">
        <v>2026</v>
      </c>
      <c r="B721" s="4">
        <v>46023</v>
      </c>
      <c r="C721" s="4">
        <v>46203</v>
      </c>
      <c r="D721" s="5" t="s">
        <v>944</v>
      </c>
      <c r="E721" s="6">
        <v>43502</v>
      </c>
      <c r="G721" s="3" t="s">
        <v>39</v>
      </c>
      <c r="H721" s="3" t="s">
        <v>946</v>
      </c>
      <c r="I721" s="12">
        <v>1600</v>
      </c>
      <c r="J721" s="3" t="s">
        <v>41</v>
      </c>
      <c r="K721" s="4">
        <v>46118</v>
      </c>
    </row>
    <row r="722" spans="1:11" s="3" customFormat="1" ht="15">
      <c r="A722" s="3">
        <v>2026</v>
      </c>
      <c r="B722" s="4">
        <v>46023</v>
      </c>
      <c r="C722" s="4">
        <v>46203</v>
      </c>
      <c r="D722" s="5" t="s">
        <v>947</v>
      </c>
      <c r="E722" s="6">
        <v>43549</v>
      </c>
      <c r="G722" s="3" t="s">
        <v>39</v>
      </c>
      <c r="H722" s="3" t="s">
        <v>948</v>
      </c>
      <c r="I722" s="12">
        <v>5900</v>
      </c>
      <c r="J722" s="3" t="s">
        <v>41</v>
      </c>
      <c r="K722" s="4">
        <v>46118</v>
      </c>
    </row>
    <row r="723" spans="1:11" s="3" customFormat="1" ht="15">
      <c r="A723" s="3">
        <v>2026</v>
      </c>
      <c r="B723" s="4">
        <v>46023</v>
      </c>
      <c r="C723" s="4">
        <v>46203</v>
      </c>
      <c r="D723" s="5" t="s">
        <v>949</v>
      </c>
      <c r="E723" s="6">
        <v>43619</v>
      </c>
      <c r="G723" s="3" t="s">
        <v>39</v>
      </c>
      <c r="H723" s="3" t="s">
        <v>950</v>
      </c>
      <c r="I723" s="12">
        <v>18167.7</v>
      </c>
      <c r="J723" s="3" t="s">
        <v>41</v>
      </c>
      <c r="K723" s="4">
        <v>46118</v>
      </c>
    </row>
    <row r="724" spans="1:11" s="3" customFormat="1" ht="15">
      <c r="A724" s="3">
        <v>2026</v>
      </c>
      <c r="B724" s="4">
        <v>46023</v>
      </c>
      <c r="C724" s="4">
        <v>46203</v>
      </c>
      <c r="D724" s="5" t="s">
        <v>951</v>
      </c>
      <c r="E724" s="6">
        <v>44118</v>
      </c>
      <c r="G724" s="3" t="s">
        <v>39</v>
      </c>
      <c r="H724" s="3" t="s">
        <v>952</v>
      </c>
      <c r="I724" s="12">
        <v>49601.45</v>
      </c>
      <c r="J724" s="3" t="s">
        <v>41</v>
      </c>
      <c r="K724" s="4">
        <v>46118</v>
      </c>
    </row>
    <row r="725" spans="1:11" s="3" customFormat="1" ht="15">
      <c r="A725" s="3">
        <v>2026</v>
      </c>
      <c r="B725" s="4">
        <v>46023</v>
      </c>
      <c r="C725" s="4">
        <v>46203</v>
      </c>
      <c r="D725" s="5" t="s">
        <v>776</v>
      </c>
      <c r="E725" s="6">
        <v>44152</v>
      </c>
      <c r="G725" s="3" t="s">
        <v>39</v>
      </c>
      <c r="H725" s="3" t="s">
        <v>953</v>
      </c>
      <c r="I725" s="12">
        <v>1099.01</v>
      </c>
      <c r="J725" s="3" t="s">
        <v>41</v>
      </c>
      <c r="K725" s="4">
        <v>46118</v>
      </c>
    </row>
    <row r="726" spans="1:11" s="3" customFormat="1" ht="15">
      <c r="A726" s="3">
        <v>2026</v>
      </c>
      <c r="B726" s="4">
        <v>46023</v>
      </c>
      <c r="C726" s="4">
        <v>46203</v>
      </c>
      <c r="D726" s="5" t="s">
        <v>889</v>
      </c>
      <c r="E726" s="6">
        <v>44244</v>
      </c>
      <c r="G726" s="3" t="s">
        <v>39</v>
      </c>
      <c r="H726" s="3" t="s">
        <v>954</v>
      </c>
      <c r="I726" s="12">
        <v>1967</v>
      </c>
      <c r="J726" s="3" t="s">
        <v>41</v>
      </c>
      <c r="K726" s="4">
        <v>46118</v>
      </c>
    </row>
    <row r="727" spans="1:11" s="3" customFormat="1" ht="15">
      <c r="A727" s="3">
        <v>2026</v>
      </c>
      <c r="B727" s="4">
        <v>46023</v>
      </c>
      <c r="C727" s="4">
        <v>46203</v>
      </c>
      <c r="D727" s="5" t="s">
        <v>889</v>
      </c>
      <c r="E727" s="6">
        <v>44244</v>
      </c>
      <c r="G727" s="3" t="s">
        <v>39</v>
      </c>
      <c r="H727" s="3" t="s">
        <v>955</v>
      </c>
      <c r="I727" s="12">
        <v>1967</v>
      </c>
      <c r="J727" s="3" t="s">
        <v>41</v>
      </c>
      <c r="K727" s="4">
        <v>46118</v>
      </c>
    </row>
    <row r="728" spans="1:11" s="3" customFormat="1" ht="15">
      <c r="A728" s="3">
        <v>2026</v>
      </c>
      <c r="B728" s="4">
        <v>46023</v>
      </c>
      <c r="C728" s="4">
        <v>46203</v>
      </c>
      <c r="D728" s="5" t="s">
        <v>956</v>
      </c>
      <c r="E728" s="6">
        <v>44244</v>
      </c>
      <c r="G728" s="3" t="s">
        <v>39</v>
      </c>
      <c r="H728" s="3" t="s">
        <v>957</v>
      </c>
      <c r="I728" s="12">
        <v>1967</v>
      </c>
      <c r="J728" s="3" t="s">
        <v>41</v>
      </c>
      <c r="K728" s="4">
        <v>46118</v>
      </c>
    </row>
    <row r="729" spans="1:11" s="3" customFormat="1" ht="15">
      <c r="A729" s="3">
        <v>2026</v>
      </c>
      <c r="B729" s="4">
        <v>46023</v>
      </c>
      <c r="C729" s="4">
        <v>46203</v>
      </c>
      <c r="D729" s="5" t="s">
        <v>958</v>
      </c>
      <c r="E729" s="6">
        <v>44279</v>
      </c>
      <c r="G729" s="3" t="s">
        <v>39</v>
      </c>
      <c r="H729" s="3" t="s">
        <v>959</v>
      </c>
      <c r="I729" s="12">
        <v>27077.27</v>
      </c>
      <c r="J729" s="3" t="s">
        <v>41</v>
      </c>
      <c r="K729" s="4">
        <v>46118</v>
      </c>
    </row>
    <row r="730" spans="1:11" s="3" customFormat="1" ht="15">
      <c r="A730" s="3">
        <v>2026</v>
      </c>
      <c r="B730" s="4">
        <v>46023</v>
      </c>
      <c r="C730" s="4">
        <v>46203</v>
      </c>
      <c r="D730" s="5" t="s">
        <v>960</v>
      </c>
      <c r="E730" s="6">
        <v>44279</v>
      </c>
      <c r="G730" s="3" t="s">
        <v>39</v>
      </c>
      <c r="H730" s="3" t="s">
        <v>961</v>
      </c>
      <c r="I730" s="12">
        <v>1432.94</v>
      </c>
      <c r="J730" s="3" t="s">
        <v>41</v>
      </c>
      <c r="K730" s="4">
        <v>46118</v>
      </c>
    </row>
    <row r="731" spans="1:11" s="3" customFormat="1" ht="15">
      <c r="A731" s="3">
        <v>2026</v>
      </c>
      <c r="B731" s="4">
        <v>46023</v>
      </c>
      <c r="C731" s="4">
        <v>46203</v>
      </c>
      <c r="D731" s="5" t="s">
        <v>962</v>
      </c>
      <c r="E731" s="6">
        <v>44292</v>
      </c>
      <c r="G731" s="3" t="s">
        <v>39</v>
      </c>
      <c r="H731" s="3" t="s">
        <v>963</v>
      </c>
      <c r="I731" s="12">
        <v>13500</v>
      </c>
      <c r="J731" s="3" t="s">
        <v>41</v>
      </c>
      <c r="K731" s="4">
        <v>46118</v>
      </c>
    </row>
    <row r="732" spans="1:11" s="3" customFormat="1" ht="15">
      <c r="A732" s="3">
        <v>2026</v>
      </c>
      <c r="B732" s="4">
        <v>46023</v>
      </c>
      <c r="C732" s="4">
        <v>46203</v>
      </c>
      <c r="D732" s="5" t="s">
        <v>964</v>
      </c>
      <c r="E732" s="6">
        <v>44313</v>
      </c>
      <c r="G732" s="3" t="s">
        <v>39</v>
      </c>
      <c r="H732" s="3" t="s">
        <v>965</v>
      </c>
      <c r="I732" s="12">
        <v>4580</v>
      </c>
      <c r="J732" s="3" t="s">
        <v>41</v>
      </c>
      <c r="K732" s="4">
        <v>46118</v>
      </c>
    </row>
    <row r="733" spans="1:11" s="3" customFormat="1" ht="15">
      <c r="A733" s="3">
        <v>2026</v>
      </c>
      <c r="B733" s="4">
        <v>46023</v>
      </c>
      <c r="C733" s="4">
        <v>46203</v>
      </c>
      <c r="D733" s="5" t="s">
        <v>966</v>
      </c>
      <c r="E733" s="6">
        <v>44313</v>
      </c>
      <c r="G733" s="3" t="s">
        <v>39</v>
      </c>
      <c r="H733" s="3" t="s">
        <v>967</v>
      </c>
      <c r="I733" s="12">
        <v>6800</v>
      </c>
      <c r="J733" s="3" t="s">
        <v>41</v>
      </c>
      <c r="K733" s="4">
        <v>46118</v>
      </c>
    </row>
    <row r="734" spans="1:11" s="3" customFormat="1" ht="15">
      <c r="A734" s="3">
        <v>2026</v>
      </c>
      <c r="B734" s="4">
        <v>46023</v>
      </c>
      <c r="C734" s="4">
        <v>46203</v>
      </c>
      <c r="D734" s="5" t="s">
        <v>968</v>
      </c>
      <c r="E734" s="6">
        <v>44323</v>
      </c>
      <c r="G734" s="3" t="s">
        <v>39</v>
      </c>
      <c r="H734" s="3" t="s">
        <v>969</v>
      </c>
      <c r="I734" s="12">
        <v>1953.93</v>
      </c>
      <c r="J734" s="3" t="s">
        <v>41</v>
      </c>
      <c r="K734" s="4">
        <v>46118</v>
      </c>
    </row>
    <row r="735" spans="1:11" s="3" customFormat="1" ht="15">
      <c r="A735" s="3">
        <v>2026</v>
      </c>
      <c r="B735" s="4">
        <v>46023</v>
      </c>
      <c r="C735" s="4">
        <v>46203</v>
      </c>
      <c r="D735" s="5" t="s">
        <v>970</v>
      </c>
      <c r="E735" s="6">
        <v>44335</v>
      </c>
      <c r="G735" s="3" t="s">
        <v>39</v>
      </c>
      <c r="H735" s="3" t="s">
        <v>971</v>
      </c>
      <c r="I735" s="12">
        <v>4568.97</v>
      </c>
      <c r="J735" s="3" t="s">
        <v>41</v>
      </c>
      <c r="K735" s="4">
        <v>46118</v>
      </c>
    </row>
    <row r="736" spans="1:11" s="3" customFormat="1" ht="15">
      <c r="A736" s="3">
        <v>2026</v>
      </c>
      <c r="B736" s="4">
        <v>46023</v>
      </c>
      <c r="C736" s="4">
        <v>46203</v>
      </c>
      <c r="D736" s="5" t="s">
        <v>1187</v>
      </c>
      <c r="E736" s="6">
        <v>44357</v>
      </c>
      <c r="G736" s="3" t="s">
        <v>39</v>
      </c>
      <c r="H736" s="3" t="s">
        <v>972</v>
      </c>
      <c r="I736" s="12">
        <v>5800</v>
      </c>
      <c r="J736" s="3" t="s">
        <v>41</v>
      </c>
      <c r="K736" s="4">
        <v>46118</v>
      </c>
    </row>
    <row r="737" spans="1:11" s="3" customFormat="1" ht="15">
      <c r="A737" s="3">
        <v>2026</v>
      </c>
      <c r="B737" s="4">
        <v>46023</v>
      </c>
      <c r="C737" s="4">
        <v>46203</v>
      </c>
      <c r="D737" s="5" t="s">
        <v>973</v>
      </c>
      <c r="E737" s="6">
        <v>44369</v>
      </c>
      <c r="G737" s="3" t="s">
        <v>39</v>
      </c>
      <c r="H737" s="3" t="s">
        <v>974</v>
      </c>
      <c r="I737" s="12">
        <v>1990</v>
      </c>
      <c r="J737" s="3" t="s">
        <v>41</v>
      </c>
      <c r="K737" s="4">
        <v>46118</v>
      </c>
    </row>
    <row r="738" spans="1:11" s="3" customFormat="1" ht="15">
      <c r="A738" s="3">
        <v>2026</v>
      </c>
      <c r="B738" s="4">
        <v>46023</v>
      </c>
      <c r="C738" s="4">
        <v>46203</v>
      </c>
      <c r="D738" s="5" t="s">
        <v>1214</v>
      </c>
      <c r="E738" s="6">
        <v>44386</v>
      </c>
      <c r="G738" s="3" t="s">
        <v>39</v>
      </c>
      <c r="H738" s="3" t="s">
        <v>975</v>
      </c>
      <c r="I738" s="12">
        <v>2150</v>
      </c>
      <c r="J738" s="3" t="s">
        <v>41</v>
      </c>
      <c r="K738" s="4">
        <v>46118</v>
      </c>
    </row>
    <row r="739" spans="1:11" s="3" customFormat="1" ht="15">
      <c r="A739" s="3">
        <v>2026</v>
      </c>
      <c r="B739" s="4">
        <v>46023</v>
      </c>
      <c r="C739" s="4">
        <v>46203</v>
      </c>
      <c r="D739" s="5" t="s">
        <v>976</v>
      </c>
      <c r="E739" s="6">
        <v>44386</v>
      </c>
      <c r="G739" s="3" t="s">
        <v>39</v>
      </c>
      <c r="H739" s="3" t="s">
        <v>977</v>
      </c>
      <c r="I739" s="12">
        <v>2150</v>
      </c>
      <c r="J739" s="3" t="s">
        <v>41</v>
      </c>
      <c r="K739" s="4">
        <v>46118</v>
      </c>
    </row>
    <row r="740" spans="1:11" s="3" customFormat="1" ht="15">
      <c r="A740" s="3">
        <v>2026</v>
      </c>
      <c r="B740" s="4">
        <v>46023</v>
      </c>
      <c r="C740" s="4">
        <v>46203</v>
      </c>
      <c r="D740" s="5" t="s">
        <v>978</v>
      </c>
      <c r="E740" s="6">
        <v>44441</v>
      </c>
      <c r="G740" s="3" t="s">
        <v>39</v>
      </c>
      <c r="H740" s="3" t="s">
        <v>979</v>
      </c>
      <c r="I740" s="12">
        <v>8500</v>
      </c>
      <c r="J740" s="3" t="s">
        <v>41</v>
      </c>
      <c r="K740" s="4">
        <v>46118</v>
      </c>
    </row>
    <row r="741" spans="1:11" s="3" customFormat="1" ht="15">
      <c r="A741" s="3">
        <v>2026</v>
      </c>
      <c r="B741" s="4">
        <v>46023</v>
      </c>
      <c r="C741" s="4">
        <v>46203</v>
      </c>
      <c r="D741" s="3" t="s">
        <v>980</v>
      </c>
      <c r="E741" s="4">
        <v>44585</v>
      </c>
      <c r="G741" s="3" t="s">
        <v>39</v>
      </c>
      <c r="H741" s="3" t="s">
        <v>385</v>
      </c>
      <c r="I741" s="12">
        <v>3375</v>
      </c>
      <c r="J741" s="3" t="s">
        <v>41</v>
      </c>
      <c r="K741" s="4">
        <v>46118</v>
      </c>
    </row>
    <row r="742" spans="1:11" s="3" customFormat="1" ht="15">
      <c r="A742" s="3">
        <v>2026</v>
      </c>
      <c r="B742" s="4">
        <v>46023</v>
      </c>
      <c r="C742" s="4">
        <v>46203</v>
      </c>
      <c r="D742" s="3" t="s">
        <v>981</v>
      </c>
      <c r="E742" s="4">
        <v>44663</v>
      </c>
      <c r="G742" s="3" t="s">
        <v>39</v>
      </c>
      <c r="H742" s="3" t="s">
        <v>939</v>
      </c>
      <c r="I742" s="12">
        <v>8700</v>
      </c>
      <c r="J742" s="3" t="s">
        <v>41</v>
      </c>
      <c r="K742" s="4">
        <v>46118</v>
      </c>
    </row>
    <row r="743" spans="1:11" s="3" customFormat="1" ht="15">
      <c r="A743" s="3">
        <v>2026</v>
      </c>
      <c r="B743" s="4">
        <v>46023</v>
      </c>
      <c r="C743" s="4">
        <v>46203</v>
      </c>
      <c r="D743" s="3" t="s">
        <v>1188</v>
      </c>
      <c r="E743" s="4">
        <v>44778</v>
      </c>
      <c r="G743" s="3" t="s">
        <v>39</v>
      </c>
      <c r="H743" s="3" t="s">
        <v>982</v>
      </c>
      <c r="I743" s="12">
        <v>5729.99</v>
      </c>
      <c r="J743" s="3" t="s">
        <v>41</v>
      </c>
      <c r="K743" s="4">
        <v>46118</v>
      </c>
    </row>
    <row r="744" spans="1:11" s="3" customFormat="1" ht="15">
      <c r="A744" s="3">
        <v>2026</v>
      </c>
      <c r="B744" s="4">
        <v>46023</v>
      </c>
      <c r="C744" s="4">
        <v>46203</v>
      </c>
      <c r="D744" s="3" t="s">
        <v>1189</v>
      </c>
      <c r="E744" s="4">
        <v>44778</v>
      </c>
      <c r="G744" s="3" t="s">
        <v>39</v>
      </c>
      <c r="H744" s="3" t="s">
        <v>983</v>
      </c>
      <c r="I744" s="12">
        <v>5729.99</v>
      </c>
      <c r="J744" s="3" t="s">
        <v>41</v>
      </c>
      <c r="K744" s="4">
        <v>46118</v>
      </c>
    </row>
    <row r="745" spans="1:11" s="3" customFormat="1" ht="15">
      <c r="A745" s="3">
        <v>2026</v>
      </c>
      <c r="B745" s="4">
        <v>46023</v>
      </c>
      <c r="C745" s="4">
        <v>46203</v>
      </c>
      <c r="D745" s="3" t="s">
        <v>1190</v>
      </c>
      <c r="E745" s="4">
        <v>44778</v>
      </c>
      <c r="G745" s="3" t="s">
        <v>39</v>
      </c>
      <c r="H745" s="3" t="s">
        <v>984</v>
      </c>
      <c r="I745" s="12">
        <v>5729.99</v>
      </c>
      <c r="J745" s="3" t="s">
        <v>41</v>
      </c>
      <c r="K745" s="4">
        <v>46118</v>
      </c>
    </row>
    <row r="746" spans="1:11" s="3" customFormat="1" ht="15">
      <c r="A746" s="3">
        <v>2026</v>
      </c>
      <c r="B746" s="4">
        <v>46023</v>
      </c>
      <c r="C746" s="4">
        <v>46203</v>
      </c>
      <c r="D746" s="3" t="s">
        <v>1191</v>
      </c>
      <c r="E746" s="4">
        <v>44778</v>
      </c>
      <c r="G746" s="3" t="s">
        <v>39</v>
      </c>
      <c r="H746" s="3" t="s">
        <v>985</v>
      </c>
      <c r="I746" s="12">
        <v>5729.99</v>
      </c>
      <c r="J746" s="3" t="s">
        <v>41</v>
      </c>
      <c r="K746" s="4">
        <v>46118</v>
      </c>
    </row>
    <row r="747" spans="1:11" s="3" customFormat="1" ht="15">
      <c r="A747" s="3">
        <v>2026</v>
      </c>
      <c r="B747" s="4">
        <v>46023</v>
      </c>
      <c r="C747" s="4">
        <v>46203</v>
      </c>
      <c r="D747" s="3" t="s">
        <v>1192</v>
      </c>
      <c r="E747" s="4">
        <v>44778</v>
      </c>
      <c r="G747" s="3" t="s">
        <v>39</v>
      </c>
      <c r="H747" s="3" t="s">
        <v>986</v>
      </c>
      <c r="I747" s="12">
        <v>5729.99</v>
      </c>
      <c r="J747" s="3" t="s">
        <v>41</v>
      </c>
      <c r="K747" s="4">
        <v>46118</v>
      </c>
    </row>
    <row r="748" spans="1:11" s="3" customFormat="1" ht="15">
      <c r="A748" s="3">
        <v>2026</v>
      </c>
      <c r="B748" s="4">
        <v>46023</v>
      </c>
      <c r="C748" s="4">
        <v>46203</v>
      </c>
      <c r="D748" s="3" t="s">
        <v>1193</v>
      </c>
      <c r="E748" s="4">
        <v>44778</v>
      </c>
      <c r="G748" s="3" t="s">
        <v>39</v>
      </c>
      <c r="H748" s="3" t="s">
        <v>987</v>
      </c>
      <c r="I748" s="12">
        <v>5729.99</v>
      </c>
      <c r="J748" s="3" t="s">
        <v>41</v>
      </c>
      <c r="K748" s="4">
        <v>46118</v>
      </c>
    </row>
    <row r="749" spans="1:11" s="3" customFormat="1" ht="15">
      <c r="A749" s="3">
        <v>2026</v>
      </c>
      <c r="B749" s="4">
        <v>46023</v>
      </c>
      <c r="C749" s="4">
        <v>46203</v>
      </c>
      <c r="D749" s="3" t="s">
        <v>1194</v>
      </c>
      <c r="E749" s="4">
        <v>44778</v>
      </c>
      <c r="G749" s="3" t="s">
        <v>39</v>
      </c>
      <c r="H749" s="3" t="s">
        <v>988</v>
      </c>
      <c r="I749" s="12">
        <v>11560.01</v>
      </c>
      <c r="J749" s="3" t="s">
        <v>41</v>
      </c>
      <c r="K749" s="4">
        <v>46118</v>
      </c>
    </row>
    <row r="750" spans="1:11" s="3" customFormat="1" ht="15">
      <c r="A750" s="3">
        <v>2026</v>
      </c>
      <c r="B750" s="4">
        <v>46023</v>
      </c>
      <c r="C750" s="4">
        <v>46203</v>
      </c>
      <c r="D750" s="3" t="s">
        <v>1195</v>
      </c>
      <c r="E750" s="4">
        <v>44778</v>
      </c>
      <c r="G750" s="3" t="s">
        <v>39</v>
      </c>
      <c r="H750" s="3" t="s">
        <v>989</v>
      </c>
      <c r="I750" s="12">
        <v>11560.01</v>
      </c>
      <c r="J750" s="3" t="s">
        <v>41</v>
      </c>
      <c r="K750" s="4">
        <v>46118</v>
      </c>
    </row>
    <row r="751" spans="1:11" s="3" customFormat="1" ht="15">
      <c r="A751" s="3">
        <v>2026</v>
      </c>
      <c r="B751" s="4">
        <v>46023</v>
      </c>
      <c r="C751" s="4">
        <v>46203</v>
      </c>
      <c r="D751" s="3" t="s">
        <v>1196</v>
      </c>
      <c r="E751" s="4">
        <v>44778</v>
      </c>
      <c r="G751" s="3" t="s">
        <v>39</v>
      </c>
      <c r="H751" s="3" t="s">
        <v>990</v>
      </c>
      <c r="I751" s="12">
        <v>11560.01</v>
      </c>
      <c r="J751" s="3" t="s">
        <v>41</v>
      </c>
      <c r="K751" s="4">
        <v>46118</v>
      </c>
    </row>
    <row r="752" spans="1:11" s="3" customFormat="1" ht="15">
      <c r="A752" s="3">
        <v>2026</v>
      </c>
      <c r="B752" s="4">
        <v>46023</v>
      </c>
      <c r="C752" s="4">
        <v>46203</v>
      </c>
      <c r="D752" s="3" t="s">
        <v>1197</v>
      </c>
      <c r="E752" s="4">
        <v>44778</v>
      </c>
      <c r="G752" s="3" t="s">
        <v>39</v>
      </c>
      <c r="H752" s="3" t="s">
        <v>991</v>
      </c>
      <c r="I752" s="12">
        <v>11560.01</v>
      </c>
      <c r="J752" s="3" t="s">
        <v>41</v>
      </c>
      <c r="K752" s="4">
        <v>46118</v>
      </c>
    </row>
    <row r="753" spans="1:11" s="3" customFormat="1" ht="15">
      <c r="A753" s="3">
        <v>2026</v>
      </c>
      <c r="B753" s="4">
        <v>46023</v>
      </c>
      <c r="C753" s="4">
        <v>46203</v>
      </c>
      <c r="D753" s="3" t="s">
        <v>1198</v>
      </c>
      <c r="E753" s="4">
        <v>44868</v>
      </c>
      <c r="G753" s="3" t="s">
        <v>39</v>
      </c>
      <c r="H753" s="3" t="s">
        <v>992</v>
      </c>
      <c r="I753" s="12">
        <v>10490</v>
      </c>
      <c r="J753" s="3" t="s">
        <v>41</v>
      </c>
      <c r="K753" s="4">
        <v>46118</v>
      </c>
    </row>
    <row r="754" spans="1:11" s="3" customFormat="1" ht="15">
      <c r="A754" s="3">
        <v>2026</v>
      </c>
      <c r="B754" s="4">
        <v>46023</v>
      </c>
      <c r="C754" s="4">
        <v>46203</v>
      </c>
      <c r="D754" s="3" t="s">
        <v>993</v>
      </c>
      <c r="E754" s="4">
        <v>44893</v>
      </c>
      <c r="G754" s="3" t="s">
        <v>39</v>
      </c>
      <c r="H754" s="3" t="s">
        <v>994</v>
      </c>
      <c r="I754" s="12">
        <v>4582</v>
      </c>
      <c r="J754" s="3" t="s">
        <v>41</v>
      </c>
      <c r="K754" s="4">
        <v>46118</v>
      </c>
    </row>
    <row r="755" spans="1:11" s="3" customFormat="1" ht="15">
      <c r="A755" s="3">
        <v>2026</v>
      </c>
      <c r="B755" s="4">
        <v>46023</v>
      </c>
      <c r="C755" s="4">
        <v>46203</v>
      </c>
      <c r="D755" s="3" t="s">
        <v>995</v>
      </c>
      <c r="E755" s="4">
        <v>44959</v>
      </c>
      <c r="G755" s="3" t="s">
        <v>39</v>
      </c>
      <c r="H755" s="3" t="s">
        <v>994</v>
      </c>
      <c r="I755" s="12">
        <v>4231.22</v>
      </c>
      <c r="J755" s="3" t="s">
        <v>41</v>
      </c>
      <c r="K755" s="4">
        <v>46118</v>
      </c>
    </row>
    <row r="756" spans="1:11" s="3" customFormat="1" ht="15">
      <c r="A756" s="3">
        <v>2026</v>
      </c>
      <c r="B756" s="4">
        <v>46023</v>
      </c>
      <c r="C756" s="4">
        <v>46203</v>
      </c>
      <c r="D756" s="3" t="s">
        <v>1199</v>
      </c>
      <c r="E756" s="4">
        <v>45075</v>
      </c>
      <c r="G756" s="3" t="s">
        <v>39</v>
      </c>
      <c r="H756" s="3" t="s">
        <v>994</v>
      </c>
      <c r="I756" s="12">
        <v>7654.61</v>
      </c>
      <c r="J756" s="3" t="s">
        <v>41</v>
      </c>
      <c r="K756" s="4">
        <v>46118</v>
      </c>
    </row>
    <row r="757" spans="1:11" s="3" customFormat="1" ht="15">
      <c r="A757" s="3">
        <v>2026</v>
      </c>
      <c r="B757" s="4">
        <v>46023</v>
      </c>
      <c r="C757" s="4">
        <v>46203</v>
      </c>
      <c r="D757" s="3" t="s">
        <v>1200</v>
      </c>
      <c r="E757" s="4">
        <v>45075</v>
      </c>
      <c r="G757" s="3" t="s">
        <v>39</v>
      </c>
      <c r="H757" s="3" t="s">
        <v>994</v>
      </c>
      <c r="I757" s="12">
        <v>8350.61</v>
      </c>
      <c r="J757" s="3" t="s">
        <v>41</v>
      </c>
      <c r="K757" s="4">
        <v>46118</v>
      </c>
    </row>
    <row r="758" spans="1:11" s="3" customFormat="1" ht="15">
      <c r="A758" s="3">
        <v>2026</v>
      </c>
      <c r="B758" s="4">
        <v>46023</v>
      </c>
      <c r="C758" s="4">
        <v>46203</v>
      </c>
      <c r="D758" s="3" t="s">
        <v>996</v>
      </c>
      <c r="E758" s="4">
        <v>45085</v>
      </c>
      <c r="G758" s="3" t="s">
        <v>39</v>
      </c>
      <c r="H758" s="3" t="s">
        <v>994</v>
      </c>
      <c r="I758" s="12">
        <v>32432.21</v>
      </c>
      <c r="J758" s="3" t="s">
        <v>41</v>
      </c>
      <c r="K758" s="4">
        <v>46118</v>
      </c>
    </row>
    <row r="759" spans="1:11" s="3" customFormat="1" ht="15">
      <c r="A759" s="3">
        <v>2026</v>
      </c>
      <c r="B759" s="4">
        <v>46023</v>
      </c>
      <c r="C759" s="4">
        <v>46203</v>
      </c>
      <c r="D759" s="3" t="s">
        <v>997</v>
      </c>
      <c r="E759" s="4">
        <v>45085</v>
      </c>
      <c r="G759" s="3" t="s">
        <v>39</v>
      </c>
      <c r="H759" s="3" t="s">
        <v>994</v>
      </c>
      <c r="I759" s="12">
        <v>14198.4</v>
      </c>
      <c r="J759" s="3" t="s">
        <v>41</v>
      </c>
      <c r="K759" s="4">
        <v>46118</v>
      </c>
    </row>
    <row r="760" spans="1:11" s="3" customFormat="1" ht="15">
      <c r="A760" s="3">
        <v>2026</v>
      </c>
      <c r="B760" s="4">
        <v>46023</v>
      </c>
      <c r="C760" s="4">
        <v>46203</v>
      </c>
      <c r="D760" s="3" t="s">
        <v>998</v>
      </c>
      <c r="E760" s="4">
        <v>45085</v>
      </c>
      <c r="G760" s="3" t="s">
        <v>39</v>
      </c>
      <c r="H760" s="3" t="s">
        <v>994</v>
      </c>
      <c r="I760" s="12">
        <v>14198.4</v>
      </c>
      <c r="J760" s="3" t="s">
        <v>41</v>
      </c>
      <c r="K760" s="4">
        <v>46118</v>
      </c>
    </row>
    <row r="761" spans="1:11" s="3" customFormat="1" ht="15">
      <c r="A761" s="3">
        <v>2026</v>
      </c>
      <c r="B761" s="4">
        <v>46023</v>
      </c>
      <c r="C761" s="4">
        <v>46203</v>
      </c>
      <c r="D761" s="3" t="s">
        <v>999</v>
      </c>
      <c r="E761" s="4">
        <v>45085</v>
      </c>
      <c r="G761" s="3" t="s">
        <v>39</v>
      </c>
      <c r="H761" s="3" t="s">
        <v>994</v>
      </c>
      <c r="I761" s="12">
        <v>14198.4</v>
      </c>
      <c r="J761" s="3" t="s">
        <v>41</v>
      </c>
      <c r="K761" s="4">
        <v>46118</v>
      </c>
    </row>
    <row r="762" spans="1:11" s="3" customFormat="1" ht="15">
      <c r="A762" s="3">
        <v>2026</v>
      </c>
      <c r="B762" s="4">
        <v>46023</v>
      </c>
      <c r="C762" s="4">
        <v>46203</v>
      </c>
      <c r="D762" s="3" t="s">
        <v>1000</v>
      </c>
      <c r="E762" s="4">
        <v>45085</v>
      </c>
      <c r="G762" s="3" t="s">
        <v>39</v>
      </c>
      <c r="H762" s="3" t="s">
        <v>994</v>
      </c>
      <c r="I762" s="12">
        <v>14198.4</v>
      </c>
      <c r="J762" s="3" t="s">
        <v>41</v>
      </c>
      <c r="K762" s="4">
        <v>46118</v>
      </c>
    </row>
    <row r="763" spans="1:11" s="3" customFormat="1" ht="15">
      <c r="A763" s="3">
        <v>2026</v>
      </c>
      <c r="B763" s="4">
        <v>46023</v>
      </c>
      <c r="C763" s="4">
        <v>46203</v>
      </c>
      <c r="D763" s="3" t="s">
        <v>1001</v>
      </c>
      <c r="E763" s="4">
        <v>45085</v>
      </c>
      <c r="G763" s="3" t="s">
        <v>39</v>
      </c>
      <c r="H763" s="3" t="s">
        <v>994</v>
      </c>
      <c r="I763" s="12">
        <v>14198.4</v>
      </c>
      <c r="J763" s="3" t="s">
        <v>41</v>
      </c>
      <c r="K763" s="4">
        <v>46118</v>
      </c>
    </row>
    <row r="764" spans="1:11" s="3" customFormat="1" ht="15">
      <c r="A764" s="3">
        <v>2026</v>
      </c>
      <c r="B764" s="4">
        <v>46023</v>
      </c>
      <c r="C764" s="4">
        <v>46203</v>
      </c>
      <c r="D764" s="3" t="s">
        <v>1002</v>
      </c>
      <c r="E764" s="4">
        <v>45085</v>
      </c>
      <c r="G764" s="3" t="s">
        <v>39</v>
      </c>
      <c r="H764" s="3" t="s">
        <v>994</v>
      </c>
      <c r="I764" s="12">
        <v>8908.7999999999993</v>
      </c>
      <c r="J764" s="3" t="s">
        <v>41</v>
      </c>
      <c r="K764" s="4">
        <v>46118</v>
      </c>
    </row>
    <row r="765" spans="1:11" s="3" customFormat="1" ht="15">
      <c r="A765" s="3">
        <v>2026</v>
      </c>
      <c r="B765" s="4">
        <v>46023</v>
      </c>
      <c r="C765" s="4">
        <v>46203</v>
      </c>
      <c r="D765" s="3" t="s">
        <v>1003</v>
      </c>
      <c r="E765" s="4">
        <v>45085</v>
      </c>
      <c r="G765" s="3" t="s">
        <v>39</v>
      </c>
      <c r="H765" s="3" t="s">
        <v>994</v>
      </c>
      <c r="I765" s="12">
        <v>8908.7999999999993</v>
      </c>
      <c r="J765" s="3" t="s">
        <v>41</v>
      </c>
      <c r="K765" s="4">
        <v>46118</v>
      </c>
    </row>
    <row r="766" spans="1:11" s="3" customFormat="1" ht="15">
      <c r="A766" s="3">
        <v>2026</v>
      </c>
      <c r="B766" s="4">
        <v>46023</v>
      </c>
      <c r="C766" s="4">
        <v>46203</v>
      </c>
      <c r="D766" s="3" t="s">
        <v>1004</v>
      </c>
      <c r="E766" s="4">
        <v>45085</v>
      </c>
      <c r="G766" s="3" t="s">
        <v>39</v>
      </c>
      <c r="H766" s="3" t="s">
        <v>994</v>
      </c>
      <c r="I766" s="12">
        <v>8908.7999999999993</v>
      </c>
      <c r="J766" s="3" t="s">
        <v>41</v>
      </c>
      <c r="K766" s="4">
        <v>46118</v>
      </c>
    </row>
    <row r="767" spans="1:11" s="3" customFormat="1" ht="15">
      <c r="A767" s="3">
        <v>2026</v>
      </c>
      <c r="B767" s="4">
        <v>46023</v>
      </c>
      <c r="C767" s="4">
        <v>46203</v>
      </c>
      <c r="D767" s="3" t="s">
        <v>1005</v>
      </c>
      <c r="E767" s="4">
        <v>45085</v>
      </c>
      <c r="G767" s="3" t="s">
        <v>39</v>
      </c>
      <c r="H767" s="3" t="s">
        <v>994</v>
      </c>
      <c r="I767" s="12">
        <v>8908.7999999999993</v>
      </c>
      <c r="J767" s="3" t="s">
        <v>41</v>
      </c>
      <c r="K767" s="4">
        <v>46118</v>
      </c>
    </row>
    <row r="768" spans="1:11" s="3" customFormat="1" ht="15">
      <c r="A768" s="3">
        <v>2026</v>
      </c>
      <c r="B768" s="4">
        <v>46023</v>
      </c>
      <c r="C768" s="4">
        <v>46203</v>
      </c>
      <c r="D768" s="3" t="s">
        <v>1006</v>
      </c>
      <c r="E768" s="4">
        <v>45085</v>
      </c>
      <c r="G768" s="3" t="s">
        <v>39</v>
      </c>
      <c r="H768" s="3" t="s">
        <v>994</v>
      </c>
      <c r="I768" s="12">
        <v>8908.7999999999993</v>
      </c>
      <c r="J768" s="3" t="s">
        <v>41</v>
      </c>
      <c r="K768" s="4">
        <v>46118</v>
      </c>
    </row>
    <row r="769" spans="1:11" s="3" customFormat="1" ht="15">
      <c r="A769" s="3">
        <v>2026</v>
      </c>
      <c r="B769" s="4">
        <v>46023</v>
      </c>
      <c r="C769" s="4">
        <v>46203</v>
      </c>
      <c r="D769" s="3" t="s">
        <v>1007</v>
      </c>
      <c r="E769" s="4">
        <v>45085</v>
      </c>
      <c r="G769" s="3" t="s">
        <v>39</v>
      </c>
      <c r="H769" s="3" t="s">
        <v>994</v>
      </c>
      <c r="I769" s="12">
        <v>8251.2199999999993</v>
      </c>
      <c r="J769" s="3" t="s">
        <v>41</v>
      </c>
      <c r="K769" s="4">
        <v>46118</v>
      </c>
    </row>
    <row r="770" spans="1:11" s="3" customFormat="1" ht="15">
      <c r="A770" s="3">
        <v>2026</v>
      </c>
      <c r="B770" s="4">
        <v>46023</v>
      </c>
      <c r="C770" s="4">
        <v>46203</v>
      </c>
      <c r="D770" s="3" t="s">
        <v>1008</v>
      </c>
      <c r="E770" s="4">
        <v>45085</v>
      </c>
      <c r="G770" s="3" t="s">
        <v>39</v>
      </c>
      <c r="H770" s="3" t="s">
        <v>994</v>
      </c>
      <c r="I770" s="12">
        <v>7891.25</v>
      </c>
      <c r="J770" s="3" t="s">
        <v>41</v>
      </c>
      <c r="K770" s="4">
        <v>46118</v>
      </c>
    </row>
    <row r="771" spans="1:11" s="3" customFormat="1" ht="15">
      <c r="A771" s="3">
        <v>2026</v>
      </c>
      <c r="B771" s="4">
        <v>46023</v>
      </c>
      <c r="C771" s="4">
        <v>46203</v>
      </c>
      <c r="D771" s="3" t="s">
        <v>1009</v>
      </c>
      <c r="E771" s="4">
        <v>45085</v>
      </c>
      <c r="G771" s="3" t="s">
        <v>39</v>
      </c>
      <c r="H771" s="3" t="s">
        <v>994</v>
      </c>
      <c r="I771" s="12">
        <v>4870.6099999999997</v>
      </c>
      <c r="J771" s="3" t="s">
        <v>41</v>
      </c>
      <c r="K771" s="4">
        <v>46118</v>
      </c>
    </row>
    <row r="772" spans="1:11" s="3" customFormat="1" ht="15">
      <c r="A772" s="3">
        <v>2026</v>
      </c>
      <c r="B772" s="4">
        <v>46023</v>
      </c>
      <c r="C772" s="4">
        <v>46203</v>
      </c>
      <c r="D772" s="3" t="s">
        <v>1010</v>
      </c>
      <c r="E772" s="4">
        <v>45085</v>
      </c>
      <c r="G772" s="3" t="s">
        <v>39</v>
      </c>
      <c r="H772" s="3" t="s">
        <v>994</v>
      </c>
      <c r="I772" s="12">
        <v>4870.6099999999997</v>
      </c>
      <c r="J772" s="3" t="s">
        <v>41</v>
      </c>
      <c r="K772" s="4">
        <v>46118</v>
      </c>
    </row>
    <row r="773" spans="1:11" s="3" customFormat="1" ht="15">
      <c r="A773" s="3">
        <v>2026</v>
      </c>
      <c r="B773" s="4">
        <v>46023</v>
      </c>
      <c r="C773" s="4">
        <v>46203</v>
      </c>
      <c r="D773" s="3" t="s">
        <v>1011</v>
      </c>
      <c r="E773" s="4">
        <v>45085</v>
      </c>
      <c r="G773" s="3" t="s">
        <v>39</v>
      </c>
      <c r="H773" s="3" t="s">
        <v>994</v>
      </c>
      <c r="I773" s="12">
        <v>4870.6099999999997</v>
      </c>
      <c r="J773" s="3" t="s">
        <v>41</v>
      </c>
      <c r="K773" s="4">
        <v>46118</v>
      </c>
    </row>
    <row r="774" spans="1:11" s="3" customFormat="1" ht="15">
      <c r="A774" s="3">
        <v>2026</v>
      </c>
      <c r="B774" s="4">
        <v>46023</v>
      </c>
      <c r="C774" s="4">
        <v>46203</v>
      </c>
      <c r="D774" s="3" t="s">
        <v>1012</v>
      </c>
      <c r="E774" s="4">
        <v>45085</v>
      </c>
      <c r="G774" s="3" t="s">
        <v>39</v>
      </c>
      <c r="H774" s="3" t="s">
        <v>994</v>
      </c>
      <c r="I774" s="12">
        <v>4870.6099999999997</v>
      </c>
      <c r="J774" s="3" t="s">
        <v>41</v>
      </c>
      <c r="K774" s="4">
        <v>46118</v>
      </c>
    </row>
    <row r="775" spans="1:11" s="3" customFormat="1" ht="15">
      <c r="A775" s="3">
        <v>2026</v>
      </c>
      <c r="B775" s="4">
        <v>46023</v>
      </c>
      <c r="C775" s="4">
        <v>46203</v>
      </c>
      <c r="D775" s="7" t="s">
        <v>1013</v>
      </c>
      <c r="E775" s="4">
        <v>45085</v>
      </c>
      <c r="G775" s="3" t="s">
        <v>39</v>
      </c>
      <c r="H775" s="3" t="s">
        <v>994</v>
      </c>
      <c r="I775" s="12">
        <v>21596.880000000001</v>
      </c>
      <c r="J775" s="3" t="s">
        <v>41</v>
      </c>
      <c r="K775" s="4">
        <v>46118</v>
      </c>
    </row>
    <row r="776" spans="1:11" s="3" customFormat="1" ht="15">
      <c r="A776" s="3">
        <v>2026</v>
      </c>
      <c r="B776" s="4">
        <v>46023</v>
      </c>
      <c r="C776" s="4">
        <v>46203</v>
      </c>
      <c r="D776" s="3" t="s">
        <v>1014</v>
      </c>
      <c r="E776" s="4">
        <v>45085</v>
      </c>
      <c r="G776" s="3" t="s">
        <v>39</v>
      </c>
      <c r="H776" s="3" t="s">
        <v>994</v>
      </c>
      <c r="I776" s="12">
        <v>4231.22</v>
      </c>
      <c r="J776" s="3" t="s">
        <v>41</v>
      </c>
      <c r="K776" s="4">
        <v>46118</v>
      </c>
    </row>
    <row r="777" spans="1:11" s="3" customFormat="1" ht="15">
      <c r="A777" s="3">
        <v>2026</v>
      </c>
      <c r="B777" s="4">
        <v>46023</v>
      </c>
      <c r="C777" s="4">
        <v>46203</v>
      </c>
      <c r="D777" s="3" t="s">
        <v>1014</v>
      </c>
      <c r="E777" s="4">
        <v>45085</v>
      </c>
      <c r="G777" s="3" t="s">
        <v>39</v>
      </c>
      <c r="H777" s="3" t="s">
        <v>994</v>
      </c>
      <c r="I777" s="12">
        <v>4231.22</v>
      </c>
      <c r="J777" s="3" t="s">
        <v>41</v>
      </c>
      <c r="K777" s="4">
        <v>46118</v>
      </c>
    </row>
    <row r="778" spans="1:11" s="3" customFormat="1" ht="15">
      <c r="A778" s="3">
        <v>2026</v>
      </c>
      <c r="B778" s="4">
        <v>46023</v>
      </c>
      <c r="C778" s="4">
        <v>46203</v>
      </c>
      <c r="D778" s="3" t="s">
        <v>1014</v>
      </c>
      <c r="E778" s="4">
        <v>45085</v>
      </c>
      <c r="G778" s="3" t="s">
        <v>39</v>
      </c>
      <c r="H778" s="3" t="s">
        <v>994</v>
      </c>
      <c r="I778" s="12">
        <v>4231.22</v>
      </c>
      <c r="J778" s="3" t="s">
        <v>41</v>
      </c>
      <c r="K778" s="4">
        <v>46118</v>
      </c>
    </row>
    <row r="779" spans="1:11" s="3" customFormat="1" ht="15">
      <c r="A779" s="3">
        <v>2026</v>
      </c>
      <c r="B779" s="4">
        <v>46023</v>
      </c>
      <c r="C779" s="4">
        <v>46203</v>
      </c>
      <c r="D779" s="3" t="s">
        <v>1014</v>
      </c>
      <c r="E779" s="4">
        <v>45085</v>
      </c>
      <c r="G779" s="3" t="s">
        <v>39</v>
      </c>
      <c r="H779" s="3" t="s">
        <v>994</v>
      </c>
      <c r="I779" s="12">
        <v>4231.22</v>
      </c>
      <c r="J779" s="3" t="s">
        <v>41</v>
      </c>
      <c r="K779" s="4">
        <v>46118</v>
      </c>
    </row>
    <row r="780" spans="1:11" s="3" customFormat="1" ht="15">
      <c r="A780" s="3">
        <v>2026</v>
      </c>
      <c r="B780" s="4">
        <v>46023</v>
      </c>
      <c r="C780" s="4">
        <v>46203</v>
      </c>
      <c r="D780" s="3" t="s">
        <v>995</v>
      </c>
      <c r="E780" s="4">
        <v>45085</v>
      </c>
      <c r="G780" s="3" t="s">
        <v>39</v>
      </c>
      <c r="H780" s="3" t="s">
        <v>994</v>
      </c>
      <c r="I780" s="12">
        <v>4231.22</v>
      </c>
      <c r="J780" s="3" t="s">
        <v>41</v>
      </c>
      <c r="K780" s="4">
        <v>46118</v>
      </c>
    </row>
    <row r="781" spans="1:11" s="3" customFormat="1" ht="15">
      <c r="A781" s="3">
        <v>2026</v>
      </c>
      <c r="B781" s="4">
        <v>46023</v>
      </c>
      <c r="C781" s="4">
        <v>46203</v>
      </c>
      <c r="D781" s="3" t="s">
        <v>995</v>
      </c>
      <c r="E781" s="4">
        <v>45085</v>
      </c>
      <c r="G781" s="3" t="s">
        <v>39</v>
      </c>
      <c r="H781" s="3" t="s">
        <v>994</v>
      </c>
      <c r="I781" s="12">
        <v>4231.22</v>
      </c>
      <c r="J781" s="3" t="s">
        <v>41</v>
      </c>
      <c r="K781" s="4">
        <v>46118</v>
      </c>
    </row>
    <row r="782" spans="1:11" s="3" customFormat="1" ht="15">
      <c r="A782" s="3">
        <v>2026</v>
      </c>
      <c r="B782" s="4">
        <v>46023</v>
      </c>
      <c r="C782" s="4">
        <v>46203</v>
      </c>
      <c r="D782" s="3" t="s">
        <v>995</v>
      </c>
      <c r="E782" s="4">
        <v>45085</v>
      </c>
      <c r="G782" s="3" t="s">
        <v>39</v>
      </c>
      <c r="H782" s="3" t="s">
        <v>994</v>
      </c>
      <c r="I782" s="12">
        <v>4231.22</v>
      </c>
      <c r="J782" s="3" t="s">
        <v>41</v>
      </c>
      <c r="K782" s="4">
        <v>46118</v>
      </c>
    </row>
    <row r="783" spans="1:11" s="3" customFormat="1" ht="15">
      <c r="A783" s="3">
        <v>2026</v>
      </c>
      <c r="B783" s="4">
        <v>46023</v>
      </c>
      <c r="C783" s="4">
        <v>46203</v>
      </c>
      <c r="D783" s="3" t="s">
        <v>1199</v>
      </c>
      <c r="E783" s="4">
        <v>45085</v>
      </c>
      <c r="G783" s="3" t="s">
        <v>39</v>
      </c>
      <c r="H783" s="3" t="s">
        <v>994</v>
      </c>
      <c r="I783" s="12">
        <v>7654.61</v>
      </c>
      <c r="J783" s="3" t="s">
        <v>41</v>
      </c>
      <c r="K783" s="4">
        <v>46118</v>
      </c>
    </row>
    <row r="784" spans="1:11" s="3" customFormat="1" ht="15">
      <c r="A784" s="3">
        <v>2026</v>
      </c>
      <c r="B784" s="4">
        <v>46023</v>
      </c>
      <c r="C784" s="4">
        <v>46203</v>
      </c>
      <c r="D784" s="3" t="s">
        <v>1200</v>
      </c>
      <c r="E784" s="4">
        <v>45085</v>
      </c>
      <c r="G784" s="3" t="s">
        <v>39</v>
      </c>
      <c r="H784" s="3" t="s">
        <v>994</v>
      </c>
      <c r="I784" s="12">
        <v>8350.61</v>
      </c>
      <c r="J784" s="3" t="s">
        <v>41</v>
      </c>
      <c r="K784" s="4">
        <v>46118</v>
      </c>
    </row>
    <row r="785" spans="1:11" s="3" customFormat="1" ht="15">
      <c r="A785" s="3">
        <v>2026</v>
      </c>
      <c r="B785" s="4">
        <v>46023</v>
      </c>
      <c r="C785" s="4">
        <v>46203</v>
      </c>
      <c r="D785" s="3" t="s">
        <v>1200</v>
      </c>
      <c r="E785" s="4">
        <v>45085</v>
      </c>
      <c r="G785" s="3" t="s">
        <v>39</v>
      </c>
      <c r="H785" s="3" t="s">
        <v>994</v>
      </c>
      <c r="I785" s="12">
        <v>8350.61</v>
      </c>
      <c r="J785" s="3" t="s">
        <v>41</v>
      </c>
      <c r="K785" s="4">
        <v>46118</v>
      </c>
    </row>
    <row r="786" spans="1:11" s="3" customFormat="1" ht="15">
      <c r="A786" s="3">
        <v>2026</v>
      </c>
      <c r="B786" s="4">
        <v>46023</v>
      </c>
      <c r="C786" s="4">
        <v>46203</v>
      </c>
      <c r="D786" s="3" t="s">
        <v>1200</v>
      </c>
      <c r="E786" s="4">
        <v>45085</v>
      </c>
      <c r="G786" s="3" t="s">
        <v>39</v>
      </c>
      <c r="H786" s="3" t="s">
        <v>994</v>
      </c>
      <c r="I786" s="12">
        <v>8350.61</v>
      </c>
      <c r="J786" s="3" t="s">
        <v>41</v>
      </c>
      <c r="K786" s="4">
        <v>46118</v>
      </c>
    </row>
    <row r="787" spans="1:11" s="3" customFormat="1" ht="15">
      <c r="A787" s="3">
        <v>2026</v>
      </c>
      <c r="B787" s="4">
        <v>46023</v>
      </c>
      <c r="C787" s="4">
        <v>46203</v>
      </c>
      <c r="D787" s="3" t="s">
        <v>1200</v>
      </c>
      <c r="E787" s="4">
        <v>45085</v>
      </c>
      <c r="G787" s="3" t="s">
        <v>39</v>
      </c>
      <c r="H787" s="3" t="s">
        <v>994</v>
      </c>
      <c r="I787" s="12">
        <v>8350.61</v>
      </c>
      <c r="J787" s="3" t="s">
        <v>41</v>
      </c>
      <c r="K787" s="4">
        <v>46118</v>
      </c>
    </row>
    <row r="788" spans="1:11" s="3" customFormat="1" ht="15">
      <c r="A788" s="3">
        <v>2026</v>
      </c>
      <c r="B788" s="4">
        <v>46023</v>
      </c>
      <c r="C788" s="4">
        <v>46203</v>
      </c>
      <c r="D788" s="3" t="s">
        <v>1200</v>
      </c>
      <c r="E788" s="4">
        <v>45085</v>
      </c>
      <c r="G788" s="3" t="s">
        <v>39</v>
      </c>
      <c r="H788" s="3" t="s">
        <v>994</v>
      </c>
      <c r="I788" s="12">
        <v>8350.61</v>
      </c>
      <c r="J788" s="3" t="s">
        <v>41</v>
      </c>
      <c r="K788" s="4">
        <v>46118</v>
      </c>
    </row>
    <row r="789" spans="1:11" s="3" customFormat="1" ht="15">
      <c r="A789" s="3">
        <v>2026</v>
      </c>
      <c r="B789" s="4">
        <v>46023</v>
      </c>
      <c r="C789" s="4">
        <v>46203</v>
      </c>
      <c r="D789" s="3" t="s">
        <v>1200</v>
      </c>
      <c r="E789" s="4">
        <v>45085</v>
      </c>
      <c r="G789" s="3" t="s">
        <v>39</v>
      </c>
      <c r="H789" s="3" t="s">
        <v>994</v>
      </c>
      <c r="I789" s="12">
        <v>8350.61</v>
      </c>
      <c r="J789" s="3" t="s">
        <v>41</v>
      </c>
      <c r="K789" s="4">
        <v>46118</v>
      </c>
    </row>
    <row r="790" spans="1:11" s="3" customFormat="1" ht="15">
      <c r="A790" s="3">
        <v>2026</v>
      </c>
      <c r="B790" s="4">
        <v>46023</v>
      </c>
      <c r="C790" s="4">
        <v>46203</v>
      </c>
      <c r="D790" s="3" t="s">
        <v>1200</v>
      </c>
      <c r="E790" s="4">
        <v>45085</v>
      </c>
      <c r="G790" s="3" t="s">
        <v>39</v>
      </c>
      <c r="H790" s="3" t="s">
        <v>994</v>
      </c>
      <c r="I790" s="12">
        <v>8350.61</v>
      </c>
      <c r="J790" s="3" t="s">
        <v>41</v>
      </c>
      <c r="K790" s="4">
        <v>46118</v>
      </c>
    </row>
    <row r="791" spans="1:11" s="3" customFormat="1" ht="15">
      <c r="A791" s="3">
        <v>2026</v>
      </c>
      <c r="B791" s="4">
        <v>46023</v>
      </c>
      <c r="C791" s="4">
        <v>46203</v>
      </c>
      <c r="D791" s="3" t="s">
        <v>1200</v>
      </c>
      <c r="E791" s="4">
        <v>45085</v>
      </c>
      <c r="G791" s="3" t="s">
        <v>39</v>
      </c>
      <c r="H791" s="3" t="s">
        <v>994</v>
      </c>
      <c r="I791" s="12">
        <v>8350.61</v>
      </c>
      <c r="J791" s="3" t="s">
        <v>41</v>
      </c>
      <c r="K791" s="4">
        <v>46118</v>
      </c>
    </row>
    <row r="792" spans="1:11" s="3" customFormat="1" ht="15">
      <c r="A792" s="3">
        <v>2026</v>
      </c>
      <c r="B792" s="4">
        <v>46023</v>
      </c>
      <c r="C792" s="4">
        <v>46203</v>
      </c>
      <c r="D792" s="3" t="s">
        <v>1200</v>
      </c>
      <c r="E792" s="4">
        <v>45085</v>
      </c>
      <c r="G792" s="3" t="s">
        <v>39</v>
      </c>
      <c r="H792" s="3" t="s">
        <v>994</v>
      </c>
      <c r="I792" s="12">
        <v>8350.61</v>
      </c>
      <c r="J792" s="3" t="s">
        <v>41</v>
      </c>
      <c r="K792" s="4">
        <v>46118</v>
      </c>
    </row>
    <row r="793" spans="1:11" s="3" customFormat="1" ht="15">
      <c r="A793" s="3">
        <v>2026</v>
      </c>
      <c r="B793" s="4">
        <v>46023</v>
      </c>
      <c r="C793" s="4">
        <v>46203</v>
      </c>
      <c r="D793" s="3" t="s">
        <v>1015</v>
      </c>
      <c r="E793" s="4">
        <v>45085</v>
      </c>
      <c r="G793" s="3" t="s">
        <v>39</v>
      </c>
      <c r="H793" s="3" t="s">
        <v>994</v>
      </c>
      <c r="I793" s="12">
        <v>13974.29</v>
      </c>
      <c r="J793" s="3" t="s">
        <v>41</v>
      </c>
      <c r="K793" s="4">
        <v>46118</v>
      </c>
    </row>
    <row r="794" spans="1:11" s="3" customFormat="1" ht="15">
      <c r="A794" s="3">
        <v>2026</v>
      </c>
      <c r="B794" s="4">
        <v>46023</v>
      </c>
      <c r="C794" s="4">
        <v>46203</v>
      </c>
      <c r="D794" s="3" t="s">
        <v>1016</v>
      </c>
      <c r="E794" s="4">
        <v>45085</v>
      </c>
      <c r="G794" s="3" t="s">
        <v>39</v>
      </c>
      <c r="H794" s="3" t="s">
        <v>994</v>
      </c>
      <c r="I794" s="12">
        <v>12110.39</v>
      </c>
      <c r="J794" s="3" t="s">
        <v>41</v>
      </c>
      <c r="K794" s="4">
        <v>46118</v>
      </c>
    </row>
    <row r="795" spans="1:11" s="3" customFormat="1" ht="15">
      <c r="A795" s="3">
        <v>2026</v>
      </c>
      <c r="B795" s="4">
        <v>46023</v>
      </c>
      <c r="C795" s="4">
        <v>46203</v>
      </c>
      <c r="D795" s="3" t="s">
        <v>1017</v>
      </c>
      <c r="E795" s="4">
        <v>45085</v>
      </c>
      <c r="G795" s="3" t="s">
        <v>39</v>
      </c>
      <c r="H795" s="3" t="s">
        <v>994</v>
      </c>
      <c r="I795" s="12">
        <v>21865.54</v>
      </c>
      <c r="J795" s="3" t="s">
        <v>41</v>
      </c>
      <c r="K795" s="4">
        <v>46118</v>
      </c>
    </row>
    <row r="796" spans="1:11" s="3" customFormat="1" ht="15">
      <c r="A796" s="3">
        <v>2026</v>
      </c>
      <c r="B796" s="4">
        <v>46023</v>
      </c>
      <c r="C796" s="4">
        <v>46203</v>
      </c>
      <c r="D796" s="3" t="s">
        <v>1018</v>
      </c>
      <c r="E796" s="4">
        <v>45085</v>
      </c>
      <c r="G796" s="3" t="s">
        <v>39</v>
      </c>
      <c r="H796" s="3" t="s">
        <v>994</v>
      </c>
      <c r="I796" s="12">
        <v>12110.4</v>
      </c>
      <c r="J796" s="3" t="s">
        <v>41</v>
      </c>
      <c r="K796" s="4">
        <v>46118</v>
      </c>
    </row>
    <row r="797" spans="1:11" s="3" customFormat="1" ht="15">
      <c r="A797" s="3">
        <v>2026</v>
      </c>
      <c r="B797" s="4">
        <v>46023</v>
      </c>
      <c r="C797" s="4">
        <v>46203</v>
      </c>
      <c r="D797" s="3" t="s">
        <v>1018</v>
      </c>
      <c r="E797" s="4">
        <v>45085</v>
      </c>
      <c r="G797" s="3" t="s">
        <v>39</v>
      </c>
      <c r="H797" s="3" t="s">
        <v>994</v>
      </c>
      <c r="I797" s="12">
        <v>12110.4</v>
      </c>
      <c r="J797" s="3" t="s">
        <v>41</v>
      </c>
      <c r="K797" s="4">
        <v>46118</v>
      </c>
    </row>
    <row r="798" spans="1:11" s="3" customFormat="1" ht="15">
      <c r="A798" s="3">
        <v>2026</v>
      </c>
      <c r="B798" s="4">
        <v>46023</v>
      </c>
      <c r="C798" s="4">
        <v>46203</v>
      </c>
      <c r="D798" s="3" t="s">
        <v>1018</v>
      </c>
      <c r="E798" s="4">
        <v>45085</v>
      </c>
      <c r="G798" s="3" t="s">
        <v>39</v>
      </c>
      <c r="H798" s="3" t="s">
        <v>994</v>
      </c>
      <c r="I798" s="12">
        <v>12110.4</v>
      </c>
      <c r="J798" s="3" t="s">
        <v>41</v>
      </c>
      <c r="K798" s="4">
        <v>46118</v>
      </c>
    </row>
    <row r="799" spans="1:11" s="3" customFormat="1" ht="15">
      <c r="A799" s="3">
        <v>2026</v>
      </c>
      <c r="B799" s="4">
        <v>46023</v>
      </c>
      <c r="C799" s="4">
        <v>46203</v>
      </c>
      <c r="D799" s="3" t="s">
        <v>1018</v>
      </c>
      <c r="E799" s="4">
        <v>45085</v>
      </c>
      <c r="G799" s="3" t="s">
        <v>39</v>
      </c>
      <c r="H799" s="3" t="s">
        <v>994</v>
      </c>
      <c r="I799" s="12">
        <v>12110.4</v>
      </c>
      <c r="J799" s="3" t="s">
        <v>41</v>
      </c>
      <c r="K799" s="4">
        <v>46118</v>
      </c>
    </row>
    <row r="800" spans="1:11" s="3" customFormat="1" ht="15">
      <c r="A800" s="3">
        <v>2026</v>
      </c>
      <c r="B800" s="4">
        <v>46023</v>
      </c>
      <c r="C800" s="4">
        <v>46203</v>
      </c>
      <c r="D800" s="3" t="s">
        <v>1215</v>
      </c>
      <c r="E800" s="4">
        <v>45085</v>
      </c>
      <c r="G800" s="3" t="s">
        <v>39</v>
      </c>
      <c r="H800" s="3" t="s">
        <v>994</v>
      </c>
      <c r="I800" s="12">
        <f>9474.16*0.16+9474.16</f>
        <v>10990.025600000001</v>
      </c>
      <c r="J800" s="3" t="s">
        <v>41</v>
      </c>
      <c r="K800" s="4">
        <v>46118</v>
      </c>
    </row>
    <row r="801" spans="1:11" s="3" customFormat="1" ht="15">
      <c r="A801" s="3">
        <v>2026</v>
      </c>
      <c r="B801" s="4">
        <v>46023</v>
      </c>
      <c r="C801" s="4">
        <v>46203</v>
      </c>
      <c r="D801" s="3" t="s">
        <v>1019</v>
      </c>
      <c r="E801" s="4">
        <v>45085</v>
      </c>
      <c r="G801" s="3" t="s">
        <v>39</v>
      </c>
      <c r="H801" s="3" t="s">
        <v>994</v>
      </c>
      <c r="I801" s="12">
        <v>11989.99</v>
      </c>
      <c r="J801" s="3" t="s">
        <v>41</v>
      </c>
      <c r="K801" s="4">
        <v>46118</v>
      </c>
    </row>
    <row r="802" spans="1:11" s="3" customFormat="1" ht="15">
      <c r="A802" s="3">
        <v>2026</v>
      </c>
      <c r="B802" s="4">
        <v>46023</v>
      </c>
      <c r="C802" s="4">
        <v>46203</v>
      </c>
      <c r="D802" s="3" t="s">
        <v>1020</v>
      </c>
      <c r="E802" s="4">
        <v>45085</v>
      </c>
      <c r="G802" s="3" t="s">
        <v>39</v>
      </c>
      <c r="H802" s="3" t="s">
        <v>994</v>
      </c>
      <c r="I802" s="12">
        <v>4500</v>
      </c>
      <c r="J802" s="3" t="s">
        <v>41</v>
      </c>
      <c r="K802" s="4">
        <v>46118</v>
      </c>
    </row>
    <row r="803" spans="1:11" s="3" customFormat="1" ht="15">
      <c r="A803" s="3">
        <v>2026</v>
      </c>
      <c r="B803" s="4">
        <v>46023</v>
      </c>
      <c r="C803" s="4">
        <v>46203</v>
      </c>
      <c r="D803" s="3" t="s">
        <v>1213</v>
      </c>
      <c r="E803" s="4">
        <v>45085</v>
      </c>
      <c r="G803" s="3" t="s">
        <v>39</v>
      </c>
      <c r="H803" s="3" t="s">
        <v>994</v>
      </c>
      <c r="I803" s="12">
        <f>1244*0.16+1244</f>
        <v>1443.04</v>
      </c>
      <c r="J803" s="3" t="s">
        <v>41</v>
      </c>
      <c r="K803" s="4">
        <v>46118</v>
      </c>
    </row>
    <row r="804" spans="1:11" s="3" customFormat="1" ht="15">
      <c r="A804" s="3">
        <v>2026</v>
      </c>
      <c r="B804" s="4">
        <v>46023</v>
      </c>
      <c r="C804" s="4">
        <v>46203</v>
      </c>
      <c r="D804" s="3" t="s">
        <v>1021</v>
      </c>
      <c r="E804" s="4">
        <v>45085</v>
      </c>
      <c r="G804" s="3" t="s">
        <v>39</v>
      </c>
      <c r="H804" s="3" t="s">
        <v>994</v>
      </c>
      <c r="I804" s="12">
        <v>13920.01</v>
      </c>
      <c r="J804" s="3" t="s">
        <v>41</v>
      </c>
      <c r="K804" s="4">
        <v>46118</v>
      </c>
    </row>
    <row r="805" spans="1:11" s="3" customFormat="1" ht="15">
      <c r="A805" s="3">
        <v>2026</v>
      </c>
      <c r="B805" s="4">
        <v>46023</v>
      </c>
      <c r="C805" s="4">
        <v>46203</v>
      </c>
      <c r="D805" s="3" t="s">
        <v>1022</v>
      </c>
      <c r="E805" s="4">
        <v>45085</v>
      </c>
      <c r="G805" s="3" t="s">
        <v>39</v>
      </c>
      <c r="H805" s="3" t="s">
        <v>994</v>
      </c>
      <c r="I805" s="12">
        <v>1508</v>
      </c>
      <c r="J805" s="3" t="s">
        <v>41</v>
      </c>
      <c r="K805" s="4">
        <v>46118</v>
      </c>
    </row>
    <row r="806" spans="1:11" s="3" customFormat="1" ht="15">
      <c r="A806" s="3">
        <v>2026</v>
      </c>
      <c r="B806" s="4">
        <v>46023</v>
      </c>
      <c r="C806" s="4">
        <v>46203</v>
      </c>
      <c r="D806" s="3" t="s">
        <v>1023</v>
      </c>
      <c r="E806" s="4">
        <v>45085</v>
      </c>
      <c r="G806" s="3" t="s">
        <v>39</v>
      </c>
      <c r="H806" s="3" t="s">
        <v>994</v>
      </c>
      <c r="I806" s="12">
        <v>1508</v>
      </c>
      <c r="J806" s="3" t="s">
        <v>41</v>
      </c>
      <c r="K806" s="4">
        <v>46118</v>
      </c>
    </row>
    <row r="807" spans="1:11" s="3" customFormat="1" ht="15">
      <c r="A807" s="3">
        <v>2026</v>
      </c>
      <c r="B807" s="4">
        <v>46023</v>
      </c>
      <c r="C807" s="4">
        <v>46203</v>
      </c>
      <c r="D807" s="3" t="s">
        <v>1201</v>
      </c>
      <c r="E807" s="4">
        <v>45085</v>
      </c>
      <c r="G807" s="3" t="s">
        <v>39</v>
      </c>
      <c r="H807" s="3" t="s">
        <v>994</v>
      </c>
      <c r="I807" s="12">
        <f>2125.58/3</f>
        <v>708.52666666666664</v>
      </c>
      <c r="J807" s="3" t="s">
        <v>41</v>
      </c>
      <c r="K807" s="4">
        <v>46118</v>
      </c>
    </row>
    <row r="808" spans="1:11" s="3" customFormat="1" ht="15">
      <c r="A808" s="3">
        <v>2026</v>
      </c>
      <c r="B808" s="4">
        <v>46023</v>
      </c>
      <c r="C808" s="4">
        <v>46203</v>
      </c>
      <c r="D808" s="3" t="s">
        <v>1024</v>
      </c>
      <c r="E808" s="4">
        <v>45085</v>
      </c>
      <c r="G808" s="3" t="s">
        <v>39</v>
      </c>
      <c r="H808" s="3" t="s">
        <v>994</v>
      </c>
      <c r="I808" s="12">
        <v>708.53</v>
      </c>
      <c r="J808" s="3" t="s">
        <v>41</v>
      </c>
      <c r="K808" s="4">
        <v>46118</v>
      </c>
    </row>
    <row r="809" spans="1:11" s="3" customFormat="1" ht="15">
      <c r="A809" s="3">
        <v>2026</v>
      </c>
      <c r="B809" s="4">
        <v>46023</v>
      </c>
      <c r="C809" s="4">
        <v>46203</v>
      </c>
      <c r="D809" s="3" t="s">
        <v>1217</v>
      </c>
      <c r="E809" s="4">
        <v>45085</v>
      </c>
      <c r="G809" s="3" t="s">
        <v>39</v>
      </c>
      <c r="H809" s="3" t="s">
        <v>994</v>
      </c>
      <c r="I809" s="12">
        <v>708.53</v>
      </c>
      <c r="J809" s="3" t="s">
        <v>41</v>
      </c>
      <c r="K809" s="4">
        <v>46118</v>
      </c>
    </row>
    <row r="810" spans="1:11" s="3" customFormat="1" ht="15">
      <c r="A810" s="3">
        <v>2026</v>
      </c>
      <c r="B810" s="4">
        <v>46023</v>
      </c>
      <c r="C810" s="4">
        <v>46203</v>
      </c>
      <c r="D810" s="3" t="s">
        <v>1025</v>
      </c>
      <c r="E810" s="4">
        <v>45085</v>
      </c>
      <c r="G810" s="3" t="s">
        <v>39</v>
      </c>
      <c r="H810" s="3" t="s">
        <v>994</v>
      </c>
      <c r="I810" s="12">
        <v>626.4</v>
      </c>
      <c r="J810" s="3" t="s">
        <v>41</v>
      </c>
      <c r="K810" s="4">
        <v>46118</v>
      </c>
    </row>
    <row r="811" spans="1:11" s="3" customFormat="1" ht="15">
      <c r="A811" s="3">
        <v>2026</v>
      </c>
      <c r="B811" s="4">
        <v>46023</v>
      </c>
      <c r="C811" s="4">
        <v>46203</v>
      </c>
      <c r="D811" s="3" t="s">
        <v>1026</v>
      </c>
      <c r="E811" s="4">
        <v>45085</v>
      </c>
      <c r="G811" s="3" t="s">
        <v>39</v>
      </c>
      <c r="H811" s="3" t="s">
        <v>994</v>
      </c>
      <c r="I811" s="12">
        <f>3244.75/2</f>
        <v>1622.375</v>
      </c>
      <c r="J811" s="3" t="s">
        <v>41</v>
      </c>
      <c r="K811" s="4">
        <v>46118</v>
      </c>
    </row>
    <row r="812" spans="1:11" s="3" customFormat="1" ht="15">
      <c r="A812" s="3">
        <v>2026</v>
      </c>
      <c r="B812" s="4">
        <v>46023</v>
      </c>
      <c r="C812" s="4">
        <v>46203</v>
      </c>
      <c r="D812" s="3" t="s">
        <v>1027</v>
      </c>
      <c r="E812" s="4">
        <v>45085</v>
      </c>
      <c r="G812" s="3" t="s">
        <v>39</v>
      </c>
      <c r="H812" s="3" t="s">
        <v>994</v>
      </c>
      <c r="I812" s="12">
        <f>3244.75/2</f>
        <v>1622.375</v>
      </c>
      <c r="J812" s="3" t="s">
        <v>41</v>
      </c>
      <c r="K812" s="4">
        <v>46118</v>
      </c>
    </row>
    <row r="813" spans="1:11" s="3" customFormat="1" ht="15">
      <c r="A813" s="3">
        <v>2026</v>
      </c>
      <c r="B813" s="4">
        <v>46023</v>
      </c>
      <c r="C813" s="4">
        <v>46203</v>
      </c>
      <c r="D813" s="3" t="s">
        <v>1028</v>
      </c>
      <c r="E813" s="4">
        <v>45085</v>
      </c>
      <c r="G813" s="3" t="s">
        <v>39</v>
      </c>
      <c r="H813" s="3" t="s">
        <v>994</v>
      </c>
      <c r="I813" s="12">
        <v>2807.9</v>
      </c>
      <c r="J813" s="3" t="s">
        <v>41</v>
      </c>
      <c r="K813" s="4">
        <v>46118</v>
      </c>
    </row>
    <row r="814" spans="1:11" s="3" customFormat="1" ht="15">
      <c r="A814" s="3">
        <v>2026</v>
      </c>
      <c r="B814" s="4">
        <v>46023</v>
      </c>
      <c r="C814" s="4">
        <v>46203</v>
      </c>
      <c r="D814" s="3" t="s">
        <v>1029</v>
      </c>
      <c r="E814" s="4">
        <v>45085</v>
      </c>
      <c r="G814" s="3" t="s">
        <v>39</v>
      </c>
      <c r="H814" s="3" t="s">
        <v>994</v>
      </c>
      <c r="I814" s="12">
        <v>2497.71</v>
      </c>
      <c r="J814" s="3" t="s">
        <v>41</v>
      </c>
      <c r="K814" s="4">
        <v>46118</v>
      </c>
    </row>
    <row r="815" spans="1:11" s="3" customFormat="1" ht="15">
      <c r="A815" s="3">
        <v>2026</v>
      </c>
      <c r="B815" s="4">
        <v>46023</v>
      </c>
      <c r="C815" s="4">
        <v>46203</v>
      </c>
      <c r="D815" s="3" t="s">
        <v>1030</v>
      </c>
      <c r="E815" s="4">
        <v>45085</v>
      </c>
      <c r="G815" s="3" t="s">
        <v>39</v>
      </c>
      <c r="H815" s="3" t="s">
        <v>994</v>
      </c>
      <c r="I815" s="12">
        <v>566.78</v>
      </c>
      <c r="J815" s="3" t="s">
        <v>41</v>
      </c>
      <c r="K815" s="4">
        <v>46118</v>
      </c>
    </row>
    <row r="816" spans="1:11" s="3" customFormat="1" ht="15">
      <c r="A816" s="3">
        <v>2026</v>
      </c>
      <c r="B816" s="4">
        <v>46023</v>
      </c>
      <c r="C816" s="4">
        <v>46203</v>
      </c>
      <c r="D816" s="3" t="s">
        <v>1031</v>
      </c>
      <c r="E816" s="4">
        <v>45085</v>
      </c>
      <c r="G816" s="3" t="s">
        <v>39</v>
      </c>
      <c r="H816" s="3" t="s">
        <v>994</v>
      </c>
      <c r="I816" s="12">
        <v>566.78</v>
      </c>
      <c r="J816" s="3" t="s">
        <v>41</v>
      </c>
      <c r="K816" s="4">
        <v>46118</v>
      </c>
    </row>
    <row r="817" spans="1:11" s="3" customFormat="1" ht="15">
      <c r="A817" s="3">
        <v>2026</v>
      </c>
      <c r="B817" s="4">
        <v>46023</v>
      </c>
      <c r="C817" s="4">
        <v>46203</v>
      </c>
      <c r="D817" s="3" t="s">
        <v>1032</v>
      </c>
      <c r="E817" s="4">
        <v>45085</v>
      </c>
      <c r="G817" s="3" t="s">
        <v>39</v>
      </c>
      <c r="H817" s="3" t="s">
        <v>994</v>
      </c>
      <c r="I817" s="12">
        <v>566.78</v>
      </c>
      <c r="J817" s="3" t="s">
        <v>41</v>
      </c>
      <c r="K817" s="4">
        <v>46118</v>
      </c>
    </row>
    <row r="818" spans="1:11" s="3" customFormat="1" ht="15">
      <c r="A818" s="3">
        <v>2026</v>
      </c>
      <c r="B818" s="4">
        <v>46023</v>
      </c>
      <c r="C818" s="4">
        <v>46203</v>
      </c>
      <c r="D818" s="3" t="s">
        <v>1033</v>
      </c>
      <c r="E818" s="4">
        <v>45085</v>
      </c>
      <c r="G818" s="3" t="s">
        <v>39</v>
      </c>
      <c r="H818" s="3" t="s">
        <v>994</v>
      </c>
      <c r="I818" s="12">
        <v>1620.75</v>
      </c>
      <c r="J818" s="3" t="s">
        <v>41</v>
      </c>
      <c r="K818" s="4">
        <v>46118</v>
      </c>
    </row>
    <row r="819" spans="1:11" s="3" customFormat="1" ht="15">
      <c r="A819" s="3">
        <v>2026</v>
      </c>
      <c r="B819" s="4">
        <v>46023</v>
      </c>
      <c r="C819" s="4">
        <v>46203</v>
      </c>
      <c r="D819" s="3" t="s">
        <v>1034</v>
      </c>
      <c r="E819" s="4">
        <v>45085</v>
      </c>
      <c r="G819" s="3" t="s">
        <v>39</v>
      </c>
      <c r="H819" s="3" t="s">
        <v>994</v>
      </c>
      <c r="I819" s="12">
        <v>1360.91</v>
      </c>
      <c r="J819" s="3" t="s">
        <v>41</v>
      </c>
      <c r="K819" s="4">
        <v>46118</v>
      </c>
    </row>
    <row r="820" spans="1:11" s="3" customFormat="1" ht="15">
      <c r="A820" s="3">
        <v>2026</v>
      </c>
      <c r="B820" s="4">
        <v>46023</v>
      </c>
      <c r="C820" s="4">
        <v>46203</v>
      </c>
      <c r="D820" s="3" t="s">
        <v>1035</v>
      </c>
      <c r="E820" s="4">
        <v>45085</v>
      </c>
      <c r="G820" s="3" t="s">
        <v>39</v>
      </c>
      <c r="H820" s="3" t="s">
        <v>994</v>
      </c>
      <c r="I820" s="12">
        <v>1295.95</v>
      </c>
      <c r="J820" s="3" t="s">
        <v>41</v>
      </c>
      <c r="K820" s="4">
        <v>46118</v>
      </c>
    </row>
    <row r="821" spans="1:11" s="3" customFormat="1" ht="15">
      <c r="A821" s="3">
        <v>2026</v>
      </c>
      <c r="B821" s="4">
        <v>46023</v>
      </c>
      <c r="C821" s="4">
        <v>46203</v>
      </c>
      <c r="D821" s="3" t="s">
        <v>1036</v>
      </c>
      <c r="E821" s="4">
        <v>45085</v>
      </c>
      <c r="G821" s="3" t="s">
        <v>39</v>
      </c>
      <c r="H821" s="3" t="s">
        <v>994</v>
      </c>
      <c r="I821" s="12">
        <v>1066.97</v>
      </c>
      <c r="J821" s="3" t="s">
        <v>41</v>
      </c>
      <c r="K821" s="4">
        <v>46118</v>
      </c>
    </row>
    <row r="822" spans="1:11" s="3" customFormat="1" ht="15">
      <c r="A822" s="3">
        <v>2026</v>
      </c>
      <c r="B822" s="4">
        <v>46023</v>
      </c>
      <c r="C822" s="4">
        <v>46203</v>
      </c>
      <c r="D822" s="3" t="s">
        <v>1037</v>
      </c>
      <c r="E822" s="4">
        <v>45085</v>
      </c>
      <c r="G822" s="3" t="s">
        <v>39</v>
      </c>
      <c r="H822" s="3" t="s">
        <v>994</v>
      </c>
      <c r="I822" s="12">
        <v>810.38</v>
      </c>
      <c r="J822" s="3" t="s">
        <v>41</v>
      </c>
      <c r="K822" s="4">
        <v>46118</v>
      </c>
    </row>
    <row r="823" spans="1:11" s="3" customFormat="1" ht="15">
      <c r="A823" s="3">
        <v>2026</v>
      </c>
      <c r="B823" s="4">
        <v>46023</v>
      </c>
      <c r="C823" s="4">
        <v>46203</v>
      </c>
      <c r="D823" s="3" t="s">
        <v>1038</v>
      </c>
      <c r="E823" s="4">
        <v>45085</v>
      </c>
      <c r="G823" s="3" t="s">
        <v>39</v>
      </c>
      <c r="H823" s="3" t="s">
        <v>994</v>
      </c>
      <c r="I823" s="12">
        <v>677.21</v>
      </c>
      <c r="J823" s="3" t="s">
        <v>41</v>
      </c>
      <c r="K823" s="4">
        <v>46118</v>
      </c>
    </row>
    <row r="824" spans="1:11" s="3" customFormat="1" ht="15">
      <c r="A824" s="3">
        <v>2026</v>
      </c>
      <c r="B824" s="4">
        <v>46023</v>
      </c>
      <c r="C824" s="4">
        <v>46203</v>
      </c>
      <c r="D824" s="3" t="s">
        <v>1039</v>
      </c>
      <c r="E824" s="4">
        <v>45085</v>
      </c>
      <c r="G824" s="3" t="s">
        <v>39</v>
      </c>
      <c r="H824" s="3" t="s">
        <v>994</v>
      </c>
      <c r="I824" s="12">
        <v>581.39</v>
      </c>
      <c r="J824" s="3" t="s">
        <v>41</v>
      </c>
      <c r="K824" s="4">
        <v>46118</v>
      </c>
    </row>
    <row r="825" spans="1:11" s="3" customFormat="1" ht="15">
      <c r="A825" s="3">
        <v>2026</v>
      </c>
      <c r="B825" s="4">
        <v>46023</v>
      </c>
      <c r="C825" s="4">
        <v>46203</v>
      </c>
      <c r="D825" s="3" t="s">
        <v>1040</v>
      </c>
      <c r="E825" s="4">
        <v>45085</v>
      </c>
      <c r="G825" s="3" t="s">
        <v>39</v>
      </c>
      <c r="H825" s="3" t="s">
        <v>994</v>
      </c>
      <c r="I825" s="12">
        <v>386.51</v>
      </c>
      <c r="J825" s="3" t="s">
        <v>41</v>
      </c>
      <c r="K825" s="4">
        <v>46118</v>
      </c>
    </row>
    <row r="826" spans="1:11" s="3" customFormat="1" ht="15">
      <c r="A826" s="3">
        <v>2026</v>
      </c>
      <c r="B826" s="4">
        <v>46023</v>
      </c>
      <c r="C826" s="4">
        <v>46203</v>
      </c>
      <c r="D826" s="3" t="s">
        <v>1041</v>
      </c>
      <c r="E826" s="4">
        <v>45085</v>
      </c>
      <c r="G826" s="3" t="s">
        <v>39</v>
      </c>
      <c r="H826" s="3" t="s">
        <v>994</v>
      </c>
      <c r="I826" s="12">
        <v>370.27</v>
      </c>
      <c r="J826" s="3" t="s">
        <v>41</v>
      </c>
      <c r="K826" s="4">
        <v>46118</v>
      </c>
    </row>
    <row r="827" spans="1:11" s="3" customFormat="1" ht="15">
      <c r="A827" s="3">
        <v>2026</v>
      </c>
      <c r="B827" s="4">
        <v>46023</v>
      </c>
      <c r="C827" s="4">
        <v>46203</v>
      </c>
      <c r="D827" s="3" t="s">
        <v>1042</v>
      </c>
      <c r="E827" s="4">
        <v>45085</v>
      </c>
      <c r="G827" s="3" t="s">
        <v>39</v>
      </c>
      <c r="H827" s="3" t="s">
        <v>994</v>
      </c>
      <c r="I827" s="12">
        <v>285.82</v>
      </c>
      <c r="J827" s="3" t="s">
        <v>41</v>
      </c>
      <c r="K827" s="4">
        <v>46118</v>
      </c>
    </row>
    <row r="828" spans="1:11" s="3" customFormat="1" ht="15">
      <c r="A828" s="3">
        <v>2026</v>
      </c>
      <c r="B828" s="4">
        <v>46023</v>
      </c>
      <c r="C828" s="4">
        <v>46203</v>
      </c>
      <c r="D828" s="3" t="s">
        <v>1043</v>
      </c>
      <c r="E828" s="4">
        <v>45085</v>
      </c>
      <c r="G828" s="3" t="s">
        <v>39</v>
      </c>
      <c r="H828" s="3" t="s">
        <v>994</v>
      </c>
      <c r="I828" s="12">
        <v>159.15</v>
      </c>
      <c r="J828" s="3" t="s">
        <v>41</v>
      </c>
      <c r="K828" s="4">
        <v>46118</v>
      </c>
    </row>
    <row r="829" spans="1:11" s="3" customFormat="1" ht="15">
      <c r="A829" s="3">
        <v>2026</v>
      </c>
      <c r="B829" s="4">
        <v>46023</v>
      </c>
      <c r="C829" s="4">
        <v>46203</v>
      </c>
      <c r="D829" s="3" t="s">
        <v>1044</v>
      </c>
      <c r="E829" s="4">
        <v>45085</v>
      </c>
      <c r="G829" s="3" t="s">
        <v>39</v>
      </c>
      <c r="H829" s="3" t="s">
        <v>994</v>
      </c>
      <c r="I829" s="12">
        <v>94.19</v>
      </c>
      <c r="J829" s="3" t="s">
        <v>41</v>
      </c>
      <c r="K829" s="4">
        <v>46118</v>
      </c>
    </row>
    <row r="830" spans="1:11" s="3" customFormat="1" ht="15">
      <c r="A830" s="3">
        <v>2026</v>
      </c>
      <c r="B830" s="4">
        <v>46023</v>
      </c>
      <c r="C830" s="4">
        <v>46203</v>
      </c>
      <c r="D830" s="3" t="s">
        <v>1045</v>
      </c>
      <c r="E830" s="4">
        <v>45085</v>
      </c>
      <c r="G830" s="3" t="s">
        <v>39</v>
      </c>
      <c r="H830" s="3" t="s">
        <v>994</v>
      </c>
      <c r="I830" s="12">
        <v>3207.4</v>
      </c>
      <c r="J830" s="3" t="s">
        <v>41</v>
      </c>
      <c r="K830" s="4">
        <v>46118</v>
      </c>
    </row>
    <row r="831" spans="1:11" s="3" customFormat="1" ht="15">
      <c r="A831" s="3">
        <v>2026</v>
      </c>
      <c r="B831" s="4">
        <v>46023</v>
      </c>
      <c r="C831" s="4">
        <v>46203</v>
      </c>
      <c r="D831" s="3" t="s">
        <v>1046</v>
      </c>
      <c r="E831" s="4">
        <v>45085</v>
      </c>
      <c r="G831" s="3" t="s">
        <v>39</v>
      </c>
      <c r="H831" s="3" t="s">
        <v>994</v>
      </c>
      <c r="I831" s="12">
        <v>2605.16</v>
      </c>
      <c r="J831" s="3" t="s">
        <v>41</v>
      </c>
      <c r="K831" s="4">
        <v>46118</v>
      </c>
    </row>
    <row r="832" spans="1:11" s="3" customFormat="1" ht="15">
      <c r="A832" s="3">
        <v>2026</v>
      </c>
      <c r="B832" s="4">
        <v>46023</v>
      </c>
      <c r="C832" s="4">
        <v>46203</v>
      </c>
      <c r="D832" s="3" t="s">
        <v>1047</v>
      </c>
      <c r="E832" s="4">
        <v>45085</v>
      </c>
      <c r="G832" s="3" t="s">
        <v>39</v>
      </c>
      <c r="H832" s="3" t="s">
        <v>994</v>
      </c>
      <c r="I832" s="12">
        <v>2093.34</v>
      </c>
      <c r="J832" s="3" t="s">
        <v>41</v>
      </c>
      <c r="K832" s="4">
        <v>46118</v>
      </c>
    </row>
    <row r="833" spans="1:11" s="3" customFormat="1" ht="15">
      <c r="A833" s="3">
        <v>2026</v>
      </c>
      <c r="B833" s="4">
        <v>46023</v>
      </c>
      <c r="C833" s="4">
        <v>46203</v>
      </c>
      <c r="D833" s="3" t="s">
        <v>1048</v>
      </c>
      <c r="E833" s="4">
        <v>45085</v>
      </c>
      <c r="G833" s="3" t="s">
        <v>39</v>
      </c>
      <c r="H833" s="3" t="s">
        <v>994</v>
      </c>
      <c r="I833" s="12">
        <v>906.19</v>
      </c>
      <c r="J833" s="3" t="s">
        <v>41</v>
      </c>
      <c r="K833" s="4">
        <v>46118</v>
      </c>
    </row>
    <row r="834" spans="1:11" s="3" customFormat="1" ht="15">
      <c r="A834" s="3">
        <v>2026</v>
      </c>
      <c r="B834" s="4">
        <v>46023</v>
      </c>
      <c r="C834" s="4">
        <v>46203</v>
      </c>
      <c r="D834" s="3" t="s">
        <v>1049</v>
      </c>
      <c r="E834" s="4">
        <v>45085</v>
      </c>
      <c r="G834" s="3" t="s">
        <v>39</v>
      </c>
      <c r="H834" s="3" t="s">
        <v>994</v>
      </c>
      <c r="I834" s="12">
        <v>884.18</v>
      </c>
      <c r="J834" s="3" t="s">
        <v>41</v>
      </c>
      <c r="K834" s="4">
        <v>46118</v>
      </c>
    </row>
    <row r="835" spans="1:11" s="3" customFormat="1" ht="15">
      <c r="A835" s="3">
        <v>2026</v>
      </c>
      <c r="B835" s="4">
        <v>46023</v>
      </c>
      <c r="C835" s="4">
        <v>46203</v>
      </c>
      <c r="D835" s="3" t="s">
        <v>1050</v>
      </c>
      <c r="E835" s="4">
        <v>45085</v>
      </c>
      <c r="G835" s="3" t="s">
        <v>39</v>
      </c>
      <c r="H835" s="3" t="s">
        <v>994</v>
      </c>
      <c r="I835" s="12">
        <v>884.18</v>
      </c>
      <c r="J835" s="3" t="s">
        <v>41</v>
      </c>
      <c r="K835" s="4">
        <v>46118</v>
      </c>
    </row>
    <row r="836" spans="1:11" s="3" customFormat="1" ht="15">
      <c r="A836" s="3">
        <v>2026</v>
      </c>
      <c r="B836" s="4">
        <v>46023</v>
      </c>
      <c r="C836" s="4">
        <v>46203</v>
      </c>
      <c r="D836" s="3" t="s">
        <v>1051</v>
      </c>
      <c r="E836" s="4">
        <v>45085</v>
      </c>
      <c r="G836" s="3" t="s">
        <v>39</v>
      </c>
      <c r="H836" s="3" t="s">
        <v>994</v>
      </c>
      <c r="I836" s="12">
        <v>802.26</v>
      </c>
      <c r="J836" s="3" t="s">
        <v>41</v>
      </c>
      <c r="K836" s="4">
        <v>46118</v>
      </c>
    </row>
    <row r="837" spans="1:11" s="3" customFormat="1" ht="15">
      <c r="A837" s="3">
        <v>2026</v>
      </c>
      <c r="B837" s="4">
        <v>46023</v>
      </c>
      <c r="C837" s="4">
        <v>46203</v>
      </c>
      <c r="D837" s="3" t="s">
        <v>1052</v>
      </c>
      <c r="E837" s="4">
        <v>45085</v>
      </c>
      <c r="G837" s="3" t="s">
        <v>39</v>
      </c>
      <c r="H837" s="3" t="s">
        <v>994</v>
      </c>
      <c r="I837" s="12">
        <v>708.06</v>
      </c>
      <c r="J837" s="3" t="s">
        <v>41</v>
      </c>
      <c r="K837" s="4">
        <v>46118</v>
      </c>
    </row>
    <row r="838" spans="1:11" s="3" customFormat="1" ht="15">
      <c r="A838" s="3">
        <v>2026</v>
      </c>
      <c r="B838" s="4">
        <v>46023</v>
      </c>
      <c r="C838" s="4">
        <v>46203</v>
      </c>
      <c r="D838" s="3" t="s">
        <v>1053</v>
      </c>
      <c r="E838" s="4">
        <v>45085</v>
      </c>
      <c r="G838" s="3" t="s">
        <v>39</v>
      </c>
      <c r="H838" s="3" t="s">
        <v>994</v>
      </c>
      <c r="I838" s="12">
        <v>481.78</v>
      </c>
      <c r="J838" s="3" t="s">
        <v>41</v>
      </c>
      <c r="K838" s="4">
        <v>46118</v>
      </c>
    </row>
    <row r="839" spans="1:11" s="3" customFormat="1" ht="15">
      <c r="A839" s="3">
        <v>2026</v>
      </c>
      <c r="B839" s="4">
        <v>46023</v>
      </c>
      <c r="C839" s="4">
        <v>46203</v>
      </c>
      <c r="D839" s="3" t="s">
        <v>1054</v>
      </c>
      <c r="E839" s="4">
        <v>45085</v>
      </c>
      <c r="G839" s="3" t="s">
        <v>39</v>
      </c>
      <c r="H839" s="3" t="s">
        <v>994</v>
      </c>
      <c r="I839" s="12">
        <v>263.08999999999997</v>
      </c>
      <c r="J839" s="3" t="s">
        <v>41</v>
      </c>
      <c r="K839" s="4">
        <v>46118</v>
      </c>
    </row>
    <row r="840" spans="1:11" s="3" customFormat="1" ht="15">
      <c r="A840" s="3">
        <v>2026</v>
      </c>
      <c r="B840" s="4">
        <v>46023</v>
      </c>
      <c r="C840" s="4">
        <v>46203</v>
      </c>
      <c r="D840" s="3" t="s">
        <v>1055</v>
      </c>
      <c r="E840" s="4">
        <v>45085</v>
      </c>
      <c r="G840" s="3" t="s">
        <v>39</v>
      </c>
      <c r="H840" s="3" t="s">
        <v>994</v>
      </c>
      <c r="I840" s="12">
        <v>154.28</v>
      </c>
      <c r="J840" s="3" t="s">
        <v>41</v>
      </c>
      <c r="K840" s="4">
        <v>46118</v>
      </c>
    </row>
    <row r="841" spans="1:11" s="3" customFormat="1" ht="15">
      <c r="A841" s="3">
        <v>2026</v>
      </c>
      <c r="B841" s="4">
        <v>46023</v>
      </c>
      <c r="C841" s="4">
        <v>46203</v>
      </c>
      <c r="D841" s="3" t="s">
        <v>1056</v>
      </c>
      <c r="E841" s="4">
        <v>45085</v>
      </c>
      <c r="G841" s="3" t="s">
        <v>39</v>
      </c>
      <c r="H841" s="3" t="s">
        <v>994</v>
      </c>
      <c r="I841" s="12">
        <v>3326.88</v>
      </c>
      <c r="J841" s="3" t="s">
        <v>41</v>
      </c>
      <c r="K841" s="4">
        <v>46118</v>
      </c>
    </row>
    <row r="842" spans="1:11" s="3" customFormat="1" ht="15">
      <c r="A842" s="3">
        <v>2026</v>
      </c>
      <c r="B842" s="4">
        <v>46023</v>
      </c>
      <c r="C842" s="4">
        <v>46203</v>
      </c>
      <c r="D842" s="3" t="s">
        <v>1057</v>
      </c>
      <c r="E842" s="4">
        <v>45085</v>
      </c>
      <c r="G842" s="3" t="s">
        <v>39</v>
      </c>
      <c r="H842" s="3" t="s">
        <v>994</v>
      </c>
      <c r="I842" s="12">
        <v>3326.88</v>
      </c>
      <c r="J842" s="3" t="s">
        <v>41</v>
      </c>
      <c r="K842" s="4">
        <v>46118</v>
      </c>
    </row>
    <row r="843" spans="1:11" s="3" customFormat="1" ht="15">
      <c r="A843" s="3">
        <v>2026</v>
      </c>
      <c r="B843" s="4">
        <v>46023</v>
      </c>
      <c r="C843" s="4">
        <v>46203</v>
      </c>
      <c r="D843" s="3" t="s">
        <v>1058</v>
      </c>
      <c r="E843" s="4">
        <v>45085</v>
      </c>
      <c r="G843" s="3" t="s">
        <v>39</v>
      </c>
      <c r="H843" s="3" t="s">
        <v>994</v>
      </c>
      <c r="I843" s="12">
        <v>3326.88</v>
      </c>
      <c r="J843" s="3" t="s">
        <v>41</v>
      </c>
      <c r="K843" s="4">
        <v>46118</v>
      </c>
    </row>
    <row r="844" spans="1:11" s="3" customFormat="1" ht="15">
      <c r="A844" s="3">
        <v>2026</v>
      </c>
      <c r="B844" s="4">
        <v>46023</v>
      </c>
      <c r="C844" s="4">
        <v>46203</v>
      </c>
      <c r="D844" s="3" t="s">
        <v>1202</v>
      </c>
      <c r="E844" s="4">
        <v>45085</v>
      </c>
      <c r="G844" s="3" t="s">
        <v>39</v>
      </c>
      <c r="H844" s="3" t="s">
        <v>994</v>
      </c>
      <c r="I844" s="12">
        <v>2086.61</v>
      </c>
      <c r="J844" s="3" t="s">
        <v>41</v>
      </c>
      <c r="K844" s="4">
        <v>46118</v>
      </c>
    </row>
    <row r="845" spans="1:11" s="3" customFormat="1" ht="15">
      <c r="A845" s="3">
        <v>2026</v>
      </c>
      <c r="B845" s="4">
        <v>46023</v>
      </c>
      <c r="C845" s="4">
        <v>46203</v>
      </c>
      <c r="D845" s="3" t="s">
        <v>1202</v>
      </c>
      <c r="E845" s="4">
        <v>45085</v>
      </c>
      <c r="G845" s="3" t="s">
        <v>39</v>
      </c>
      <c r="H845" s="3" t="s">
        <v>994</v>
      </c>
      <c r="I845" s="12">
        <v>2086.61</v>
      </c>
      <c r="J845" s="3" t="s">
        <v>41</v>
      </c>
      <c r="K845" s="4">
        <v>46118</v>
      </c>
    </row>
    <row r="846" spans="1:11" s="3" customFormat="1" ht="15">
      <c r="A846" s="3">
        <v>2026</v>
      </c>
      <c r="B846" s="4">
        <v>46023</v>
      </c>
      <c r="C846" s="4">
        <v>46203</v>
      </c>
      <c r="D846" s="3" t="s">
        <v>1202</v>
      </c>
      <c r="E846" s="4">
        <v>45085</v>
      </c>
      <c r="G846" s="3" t="s">
        <v>39</v>
      </c>
      <c r="H846" s="3" t="s">
        <v>994</v>
      </c>
      <c r="I846" s="12">
        <v>2086.61</v>
      </c>
      <c r="J846" s="3" t="s">
        <v>41</v>
      </c>
      <c r="K846" s="4">
        <v>46118</v>
      </c>
    </row>
    <row r="847" spans="1:11" s="3" customFormat="1" ht="15">
      <c r="A847" s="3">
        <v>2026</v>
      </c>
      <c r="B847" s="4">
        <v>46023</v>
      </c>
      <c r="C847" s="4">
        <v>46203</v>
      </c>
      <c r="D847" s="3" t="s">
        <v>1202</v>
      </c>
      <c r="E847" s="4">
        <v>45085</v>
      </c>
      <c r="G847" s="3" t="s">
        <v>39</v>
      </c>
      <c r="H847" s="3" t="s">
        <v>994</v>
      </c>
      <c r="I847" s="12">
        <v>2086.61</v>
      </c>
      <c r="J847" s="3" t="s">
        <v>41</v>
      </c>
      <c r="K847" s="4">
        <v>46118</v>
      </c>
    </row>
    <row r="848" spans="1:11" s="3" customFormat="1" ht="15">
      <c r="A848" s="3">
        <v>2026</v>
      </c>
      <c r="B848" s="4">
        <v>46023</v>
      </c>
      <c r="C848" s="4">
        <v>46203</v>
      </c>
      <c r="D848" s="3" t="s">
        <v>1202</v>
      </c>
      <c r="E848" s="4">
        <v>45085</v>
      </c>
      <c r="G848" s="3" t="s">
        <v>39</v>
      </c>
      <c r="H848" s="3" t="s">
        <v>994</v>
      </c>
      <c r="I848" s="12">
        <v>2086.61</v>
      </c>
      <c r="J848" s="3" t="s">
        <v>41</v>
      </c>
      <c r="K848" s="4">
        <v>46118</v>
      </c>
    </row>
    <row r="849" spans="1:11" s="3" customFormat="1" ht="15">
      <c r="A849" s="3">
        <v>2026</v>
      </c>
      <c r="B849" s="4">
        <v>46023</v>
      </c>
      <c r="C849" s="4">
        <v>46203</v>
      </c>
      <c r="D849" s="3" t="s">
        <v>1202</v>
      </c>
      <c r="E849" s="4">
        <v>45085</v>
      </c>
      <c r="G849" s="3" t="s">
        <v>39</v>
      </c>
      <c r="H849" s="3" t="s">
        <v>994</v>
      </c>
      <c r="I849" s="12">
        <v>2086.61</v>
      </c>
      <c r="J849" s="3" t="s">
        <v>41</v>
      </c>
      <c r="K849" s="4">
        <v>46118</v>
      </c>
    </row>
    <row r="850" spans="1:11" s="3" customFormat="1" ht="15">
      <c r="A850" s="3">
        <v>2026</v>
      </c>
      <c r="B850" s="4">
        <v>46023</v>
      </c>
      <c r="C850" s="4">
        <v>46203</v>
      </c>
      <c r="D850" s="3" t="s">
        <v>1202</v>
      </c>
      <c r="E850" s="4">
        <v>45085</v>
      </c>
      <c r="G850" s="3" t="s">
        <v>39</v>
      </c>
      <c r="H850" s="3" t="s">
        <v>994</v>
      </c>
      <c r="I850" s="12">
        <v>2086.61</v>
      </c>
      <c r="J850" s="3" t="s">
        <v>41</v>
      </c>
      <c r="K850" s="4">
        <v>46118</v>
      </c>
    </row>
    <row r="851" spans="1:11" s="3" customFormat="1" ht="15">
      <c r="A851" s="3">
        <v>2026</v>
      </c>
      <c r="B851" s="4">
        <v>46023</v>
      </c>
      <c r="C851" s="4">
        <v>46203</v>
      </c>
      <c r="D851" s="3" t="s">
        <v>1202</v>
      </c>
      <c r="E851" s="4">
        <v>45085</v>
      </c>
      <c r="G851" s="3" t="s">
        <v>39</v>
      </c>
      <c r="H851" s="3" t="s">
        <v>994</v>
      </c>
      <c r="I851" s="12">
        <v>2086.61</v>
      </c>
      <c r="J851" s="3" t="s">
        <v>41</v>
      </c>
      <c r="K851" s="4">
        <v>46118</v>
      </c>
    </row>
    <row r="852" spans="1:11" s="3" customFormat="1" ht="15">
      <c r="A852" s="3">
        <v>2026</v>
      </c>
      <c r="B852" s="4">
        <v>46023</v>
      </c>
      <c r="C852" s="4">
        <v>46203</v>
      </c>
      <c r="D852" s="3" t="s">
        <v>1202</v>
      </c>
      <c r="E852" s="4">
        <v>45085</v>
      </c>
      <c r="G852" s="3" t="s">
        <v>39</v>
      </c>
      <c r="H852" s="3" t="s">
        <v>994</v>
      </c>
      <c r="I852" s="12">
        <v>2086.61</v>
      </c>
      <c r="J852" s="3" t="s">
        <v>41</v>
      </c>
      <c r="K852" s="4">
        <v>46118</v>
      </c>
    </row>
    <row r="853" spans="1:11" s="3" customFormat="1" ht="15">
      <c r="A853" s="3">
        <v>2026</v>
      </c>
      <c r="B853" s="4">
        <v>46023</v>
      </c>
      <c r="C853" s="4">
        <v>46203</v>
      </c>
      <c r="D853" s="3" t="s">
        <v>1202</v>
      </c>
      <c r="E853" s="4">
        <v>45085</v>
      </c>
      <c r="G853" s="3" t="s">
        <v>39</v>
      </c>
      <c r="H853" s="3" t="s">
        <v>994</v>
      </c>
      <c r="I853" s="12">
        <v>2086.61</v>
      </c>
      <c r="J853" s="3" t="s">
        <v>41</v>
      </c>
      <c r="K853" s="4">
        <v>46118</v>
      </c>
    </row>
    <row r="854" spans="1:11" s="3" customFormat="1" ht="15">
      <c r="A854" s="3">
        <v>2026</v>
      </c>
      <c r="B854" s="4">
        <v>46023</v>
      </c>
      <c r="C854" s="4">
        <v>46203</v>
      </c>
      <c r="D854" s="3" t="s">
        <v>1202</v>
      </c>
      <c r="E854" s="4">
        <v>45085</v>
      </c>
      <c r="G854" s="3" t="s">
        <v>39</v>
      </c>
      <c r="H854" s="3" t="s">
        <v>994</v>
      </c>
      <c r="I854" s="12">
        <v>2086.61</v>
      </c>
      <c r="J854" s="3" t="s">
        <v>41</v>
      </c>
      <c r="K854" s="4">
        <v>46118</v>
      </c>
    </row>
    <row r="855" spans="1:11" s="3" customFormat="1" ht="15">
      <c r="A855" s="3">
        <v>2026</v>
      </c>
      <c r="B855" s="4">
        <v>46023</v>
      </c>
      <c r="C855" s="4">
        <v>46203</v>
      </c>
      <c r="D855" s="3" t="s">
        <v>1202</v>
      </c>
      <c r="E855" s="4">
        <v>45085</v>
      </c>
      <c r="G855" s="3" t="s">
        <v>39</v>
      </c>
      <c r="H855" s="3" t="s">
        <v>994</v>
      </c>
      <c r="I855" s="12">
        <v>2086.61</v>
      </c>
      <c r="J855" s="3" t="s">
        <v>41</v>
      </c>
      <c r="K855" s="4">
        <v>46118</v>
      </c>
    </row>
    <row r="856" spans="1:11" s="3" customFormat="1" ht="15">
      <c r="A856" s="3">
        <v>2026</v>
      </c>
      <c r="B856" s="4">
        <v>46023</v>
      </c>
      <c r="C856" s="4">
        <v>46203</v>
      </c>
      <c r="D856" s="3" t="s">
        <v>1202</v>
      </c>
      <c r="E856" s="4">
        <v>45085</v>
      </c>
      <c r="G856" s="3" t="s">
        <v>39</v>
      </c>
      <c r="H856" s="3" t="s">
        <v>994</v>
      </c>
      <c r="I856" s="12">
        <v>2086.61</v>
      </c>
      <c r="J856" s="3" t="s">
        <v>41</v>
      </c>
      <c r="K856" s="4">
        <v>46118</v>
      </c>
    </row>
    <row r="857" spans="1:11" s="3" customFormat="1" ht="15">
      <c r="A857" s="3">
        <v>2026</v>
      </c>
      <c r="B857" s="4">
        <v>46023</v>
      </c>
      <c r="C857" s="4">
        <v>46203</v>
      </c>
      <c r="D857" s="3" t="s">
        <v>1202</v>
      </c>
      <c r="E857" s="4">
        <v>45085</v>
      </c>
      <c r="G857" s="3" t="s">
        <v>39</v>
      </c>
      <c r="H857" s="3" t="s">
        <v>994</v>
      </c>
      <c r="I857" s="12">
        <v>2086.61</v>
      </c>
      <c r="J857" s="3" t="s">
        <v>41</v>
      </c>
      <c r="K857" s="4">
        <v>46118</v>
      </c>
    </row>
    <row r="858" spans="1:11" s="3" customFormat="1" ht="15">
      <c r="A858" s="3">
        <v>2026</v>
      </c>
      <c r="B858" s="4">
        <v>46023</v>
      </c>
      <c r="C858" s="4">
        <v>46203</v>
      </c>
      <c r="D858" s="3" t="s">
        <v>1202</v>
      </c>
      <c r="E858" s="4">
        <v>45085</v>
      </c>
      <c r="G858" s="3" t="s">
        <v>39</v>
      </c>
      <c r="H858" s="3" t="s">
        <v>994</v>
      </c>
      <c r="I858" s="12">
        <v>2086.61</v>
      </c>
      <c r="J858" s="3" t="s">
        <v>41</v>
      </c>
      <c r="K858" s="4">
        <v>46118</v>
      </c>
    </row>
    <row r="859" spans="1:11" s="3" customFormat="1" ht="15">
      <c r="A859" s="3">
        <v>2026</v>
      </c>
      <c r="B859" s="4">
        <v>46023</v>
      </c>
      <c r="C859" s="4">
        <v>46203</v>
      </c>
      <c r="D859" s="3" t="s">
        <v>1202</v>
      </c>
      <c r="E859" s="4">
        <v>45085</v>
      </c>
      <c r="G859" s="3" t="s">
        <v>39</v>
      </c>
      <c r="H859" s="3" t="s">
        <v>994</v>
      </c>
      <c r="I859" s="12">
        <v>2086.61</v>
      </c>
      <c r="J859" s="3" t="s">
        <v>41</v>
      </c>
      <c r="K859" s="4">
        <v>46118</v>
      </c>
    </row>
    <row r="860" spans="1:11" s="3" customFormat="1" ht="15">
      <c r="A860" s="3">
        <v>2026</v>
      </c>
      <c r="B860" s="4">
        <v>46023</v>
      </c>
      <c r="C860" s="4">
        <v>46203</v>
      </c>
      <c r="D860" s="3" t="s">
        <v>1202</v>
      </c>
      <c r="E860" s="4">
        <v>45085</v>
      </c>
      <c r="G860" s="3" t="s">
        <v>39</v>
      </c>
      <c r="H860" s="3" t="s">
        <v>994</v>
      </c>
      <c r="I860" s="12">
        <v>2086.61</v>
      </c>
      <c r="J860" s="3" t="s">
        <v>41</v>
      </c>
      <c r="K860" s="4">
        <v>46118</v>
      </c>
    </row>
    <row r="861" spans="1:11" s="3" customFormat="1" ht="15">
      <c r="A861" s="3">
        <v>2026</v>
      </c>
      <c r="B861" s="4">
        <v>46023</v>
      </c>
      <c r="C861" s="4">
        <v>46203</v>
      </c>
      <c r="D861" s="3" t="s">
        <v>1202</v>
      </c>
      <c r="E861" s="4">
        <v>45085</v>
      </c>
      <c r="G861" s="3" t="s">
        <v>39</v>
      </c>
      <c r="H861" s="3" t="s">
        <v>994</v>
      </c>
      <c r="I861" s="12">
        <v>2086.61</v>
      </c>
      <c r="J861" s="3" t="s">
        <v>41</v>
      </c>
      <c r="K861" s="4">
        <v>46118</v>
      </c>
    </row>
    <row r="862" spans="1:11" s="3" customFormat="1" ht="15">
      <c r="A862" s="3">
        <v>2026</v>
      </c>
      <c r="B862" s="4">
        <v>46023</v>
      </c>
      <c r="C862" s="4">
        <v>46203</v>
      </c>
      <c r="D862" s="3" t="s">
        <v>1202</v>
      </c>
      <c r="E862" s="4">
        <v>45085</v>
      </c>
      <c r="G862" s="3" t="s">
        <v>39</v>
      </c>
      <c r="H862" s="3" t="s">
        <v>994</v>
      </c>
      <c r="I862" s="12">
        <v>2086.61</v>
      </c>
      <c r="J862" s="3" t="s">
        <v>41</v>
      </c>
      <c r="K862" s="4">
        <v>46118</v>
      </c>
    </row>
    <row r="863" spans="1:11" s="3" customFormat="1" ht="15">
      <c r="A863" s="3">
        <v>2026</v>
      </c>
      <c r="B863" s="4">
        <v>46023</v>
      </c>
      <c r="C863" s="4">
        <v>46203</v>
      </c>
      <c r="D863" s="3" t="s">
        <v>1202</v>
      </c>
      <c r="E863" s="4">
        <v>45085</v>
      </c>
      <c r="G863" s="3" t="s">
        <v>39</v>
      </c>
      <c r="H863" s="3" t="s">
        <v>994</v>
      </c>
      <c r="I863" s="12">
        <v>2086.61</v>
      </c>
      <c r="J863" s="3" t="s">
        <v>41</v>
      </c>
      <c r="K863" s="4">
        <v>46118</v>
      </c>
    </row>
    <row r="864" spans="1:11" s="3" customFormat="1" ht="15">
      <c r="A864" s="3">
        <v>2026</v>
      </c>
      <c r="B864" s="4">
        <v>46023</v>
      </c>
      <c r="C864" s="4">
        <v>46203</v>
      </c>
      <c r="D864" s="3" t="s">
        <v>1203</v>
      </c>
      <c r="E864" s="4">
        <v>45085</v>
      </c>
      <c r="G864" s="3" t="s">
        <v>39</v>
      </c>
      <c r="H864" s="3" t="s">
        <v>994</v>
      </c>
      <c r="I864" s="12">
        <v>2923.2</v>
      </c>
      <c r="J864" s="3" t="s">
        <v>41</v>
      </c>
      <c r="K864" s="4">
        <v>46118</v>
      </c>
    </row>
    <row r="865" spans="1:11" s="3" customFormat="1" ht="15">
      <c r="A865" s="3">
        <v>2026</v>
      </c>
      <c r="B865" s="4">
        <v>46023</v>
      </c>
      <c r="C865" s="4">
        <v>46203</v>
      </c>
      <c r="D865" s="3" t="s">
        <v>1203</v>
      </c>
      <c r="E865" s="4">
        <v>45085</v>
      </c>
      <c r="G865" s="3" t="s">
        <v>39</v>
      </c>
      <c r="H865" s="3" t="s">
        <v>994</v>
      </c>
      <c r="I865" s="12">
        <v>2923.2</v>
      </c>
      <c r="J865" s="3" t="s">
        <v>41</v>
      </c>
      <c r="K865" s="4">
        <v>46118</v>
      </c>
    </row>
    <row r="866" spans="1:11" s="3" customFormat="1" ht="15">
      <c r="A866" s="3">
        <v>2026</v>
      </c>
      <c r="B866" s="4">
        <v>46023</v>
      </c>
      <c r="C866" s="4">
        <v>46203</v>
      </c>
      <c r="D866" s="3" t="s">
        <v>1203</v>
      </c>
      <c r="E866" s="4">
        <v>45085</v>
      </c>
      <c r="G866" s="3" t="s">
        <v>39</v>
      </c>
      <c r="H866" s="3" t="s">
        <v>994</v>
      </c>
      <c r="I866" s="12">
        <v>2923.2</v>
      </c>
      <c r="J866" s="3" t="s">
        <v>41</v>
      </c>
      <c r="K866" s="4">
        <v>46118</v>
      </c>
    </row>
    <row r="867" spans="1:11" s="3" customFormat="1" ht="15">
      <c r="A867" s="3">
        <v>2026</v>
      </c>
      <c r="B867" s="4">
        <v>46023</v>
      </c>
      <c r="C867" s="4">
        <v>46203</v>
      </c>
      <c r="D867" s="3" t="s">
        <v>1203</v>
      </c>
      <c r="E867" s="4">
        <v>45085</v>
      </c>
      <c r="G867" s="3" t="s">
        <v>39</v>
      </c>
      <c r="H867" s="3" t="s">
        <v>994</v>
      </c>
      <c r="I867" s="12">
        <v>2923.2</v>
      </c>
      <c r="J867" s="3" t="s">
        <v>41</v>
      </c>
      <c r="K867" s="4">
        <v>46118</v>
      </c>
    </row>
    <row r="868" spans="1:11" s="3" customFormat="1" ht="15">
      <c r="A868" s="3">
        <v>2026</v>
      </c>
      <c r="B868" s="4">
        <v>46023</v>
      </c>
      <c r="C868" s="4">
        <v>46203</v>
      </c>
      <c r="D868" s="3" t="s">
        <v>1059</v>
      </c>
      <c r="E868" s="4">
        <v>45085</v>
      </c>
      <c r="G868" s="3" t="s">
        <v>39</v>
      </c>
      <c r="H868" s="3" t="s">
        <v>994</v>
      </c>
      <c r="I868" s="12">
        <v>4508.6899999999996</v>
      </c>
      <c r="J868" s="3" t="s">
        <v>41</v>
      </c>
      <c r="K868" s="4">
        <v>46118</v>
      </c>
    </row>
    <row r="869" spans="1:11" s="3" customFormat="1" ht="15">
      <c r="A869" s="3">
        <v>2026</v>
      </c>
      <c r="B869" s="4">
        <v>46023</v>
      </c>
      <c r="C869" s="4">
        <v>46203</v>
      </c>
      <c r="D869" s="3" t="s">
        <v>1059</v>
      </c>
      <c r="E869" s="4">
        <v>45085</v>
      </c>
      <c r="G869" s="3" t="s">
        <v>39</v>
      </c>
      <c r="H869" s="3" t="s">
        <v>994</v>
      </c>
      <c r="I869" s="12">
        <v>4508.6899999999996</v>
      </c>
      <c r="J869" s="3" t="s">
        <v>41</v>
      </c>
      <c r="K869" s="4">
        <v>46118</v>
      </c>
    </row>
    <row r="870" spans="1:11" s="3" customFormat="1" ht="15">
      <c r="A870" s="3">
        <v>2026</v>
      </c>
      <c r="B870" s="4">
        <v>46023</v>
      </c>
      <c r="C870" s="4">
        <v>46203</v>
      </c>
      <c r="D870" s="3" t="s">
        <v>1204</v>
      </c>
      <c r="E870" s="4">
        <v>45085</v>
      </c>
      <c r="G870" s="3" t="s">
        <v>39</v>
      </c>
      <c r="H870" s="3" t="s">
        <v>994</v>
      </c>
      <c r="I870" s="12">
        <v>570.72</v>
      </c>
      <c r="J870" s="3" t="s">
        <v>41</v>
      </c>
      <c r="K870" s="4">
        <v>46118</v>
      </c>
    </row>
    <row r="871" spans="1:11" s="3" customFormat="1" ht="15">
      <c r="A871" s="3">
        <v>2026</v>
      </c>
      <c r="B871" s="4">
        <v>46023</v>
      </c>
      <c r="C871" s="4">
        <v>46203</v>
      </c>
      <c r="D871" s="3" t="s">
        <v>1204</v>
      </c>
      <c r="E871" s="4">
        <v>45085</v>
      </c>
      <c r="G871" s="3" t="s">
        <v>39</v>
      </c>
      <c r="H871" s="3" t="s">
        <v>994</v>
      </c>
      <c r="I871" s="12">
        <v>570.72</v>
      </c>
      <c r="J871" s="3" t="s">
        <v>41</v>
      </c>
      <c r="K871" s="4">
        <v>46118</v>
      </c>
    </row>
    <row r="872" spans="1:11" s="3" customFormat="1" ht="15">
      <c r="A872" s="3">
        <v>2026</v>
      </c>
      <c r="B872" s="4">
        <v>46023</v>
      </c>
      <c r="C872" s="4">
        <v>46203</v>
      </c>
      <c r="D872" s="3" t="s">
        <v>1204</v>
      </c>
      <c r="E872" s="4">
        <v>45085</v>
      </c>
      <c r="G872" s="3" t="s">
        <v>39</v>
      </c>
      <c r="H872" s="3" t="s">
        <v>994</v>
      </c>
      <c r="I872" s="12">
        <v>570.72</v>
      </c>
      <c r="J872" s="3" t="s">
        <v>41</v>
      </c>
      <c r="K872" s="4">
        <v>46118</v>
      </c>
    </row>
    <row r="873" spans="1:11" s="3" customFormat="1" ht="15">
      <c r="A873" s="3">
        <v>2026</v>
      </c>
      <c r="B873" s="4">
        <v>46023</v>
      </c>
      <c r="C873" s="4">
        <v>46203</v>
      </c>
      <c r="D873" s="3" t="s">
        <v>1204</v>
      </c>
      <c r="E873" s="4">
        <v>45085</v>
      </c>
      <c r="G873" s="3" t="s">
        <v>39</v>
      </c>
      <c r="H873" s="3" t="s">
        <v>994</v>
      </c>
      <c r="I873" s="12">
        <v>570.72</v>
      </c>
      <c r="J873" s="3" t="s">
        <v>41</v>
      </c>
      <c r="K873" s="4">
        <v>46118</v>
      </c>
    </row>
    <row r="874" spans="1:11" s="3" customFormat="1" ht="15">
      <c r="A874" s="3">
        <v>2026</v>
      </c>
      <c r="B874" s="4">
        <v>46023</v>
      </c>
      <c r="C874" s="4">
        <v>46203</v>
      </c>
      <c r="D874" s="3" t="s">
        <v>1204</v>
      </c>
      <c r="E874" s="4">
        <v>45085</v>
      </c>
      <c r="G874" s="3" t="s">
        <v>39</v>
      </c>
      <c r="H874" s="3" t="s">
        <v>994</v>
      </c>
      <c r="I874" s="12">
        <v>570.72</v>
      </c>
      <c r="J874" s="3" t="s">
        <v>41</v>
      </c>
      <c r="K874" s="4">
        <v>46118</v>
      </c>
    </row>
    <row r="875" spans="1:11" s="3" customFormat="1" ht="15">
      <c r="A875" s="3">
        <v>2026</v>
      </c>
      <c r="B875" s="4">
        <v>46023</v>
      </c>
      <c r="C875" s="4">
        <v>46203</v>
      </c>
      <c r="D875" s="3" t="s">
        <v>1204</v>
      </c>
      <c r="E875" s="4">
        <v>45085</v>
      </c>
      <c r="G875" s="3" t="s">
        <v>39</v>
      </c>
      <c r="H875" s="3" t="s">
        <v>994</v>
      </c>
      <c r="I875" s="12">
        <v>570.72</v>
      </c>
      <c r="J875" s="3" t="s">
        <v>41</v>
      </c>
      <c r="K875" s="4">
        <v>46118</v>
      </c>
    </row>
    <row r="876" spans="1:11" s="3" customFormat="1" ht="15">
      <c r="A876" s="3">
        <v>2026</v>
      </c>
      <c r="B876" s="4">
        <v>46023</v>
      </c>
      <c r="C876" s="4">
        <v>46203</v>
      </c>
      <c r="D876" s="3" t="s">
        <v>1204</v>
      </c>
      <c r="E876" s="4">
        <v>45085</v>
      </c>
      <c r="G876" s="3" t="s">
        <v>39</v>
      </c>
      <c r="H876" s="3" t="s">
        <v>994</v>
      </c>
      <c r="I876" s="12">
        <v>570.72</v>
      </c>
      <c r="J876" s="3" t="s">
        <v>41</v>
      </c>
      <c r="K876" s="4">
        <v>46118</v>
      </c>
    </row>
    <row r="877" spans="1:11" s="3" customFormat="1" ht="15">
      <c r="A877" s="3">
        <v>2026</v>
      </c>
      <c r="B877" s="4">
        <v>46023</v>
      </c>
      <c r="C877" s="4">
        <v>46203</v>
      </c>
      <c r="D877" s="3" t="s">
        <v>1204</v>
      </c>
      <c r="E877" s="4">
        <v>45085</v>
      </c>
      <c r="G877" s="3" t="s">
        <v>39</v>
      </c>
      <c r="H877" s="3" t="s">
        <v>994</v>
      </c>
      <c r="I877" s="12">
        <v>570.72</v>
      </c>
      <c r="J877" s="3" t="s">
        <v>41</v>
      </c>
      <c r="K877" s="4">
        <v>46118</v>
      </c>
    </row>
    <row r="878" spans="1:11" s="3" customFormat="1" ht="15">
      <c r="A878" s="3">
        <v>2026</v>
      </c>
      <c r="B878" s="4">
        <v>46023</v>
      </c>
      <c r="C878" s="4">
        <v>46203</v>
      </c>
      <c r="D878" s="3" t="s">
        <v>1204</v>
      </c>
      <c r="E878" s="4">
        <v>45085</v>
      </c>
      <c r="G878" s="3" t="s">
        <v>39</v>
      </c>
      <c r="H878" s="3" t="s">
        <v>994</v>
      </c>
      <c r="I878" s="12">
        <v>570.72</v>
      </c>
      <c r="J878" s="3" t="s">
        <v>41</v>
      </c>
      <c r="K878" s="4">
        <v>46118</v>
      </c>
    </row>
    <row r="879" spans="1:11" s="3" customFormat="1" ht="15">
      <c r="A879" s="3">
        <v>2026</v>
      </c>
      <c r="B879" s="4">
        <v>46023</v>
      </c>
      <c r="C879" s="4">
        <v>46203</v>
      </c>
      <c r="D879" s="3" t="s">
        <v>1204</v>
      </c>
      <c r="E879" s="4">
        <v>45085</v>
      </c>
      <c r="G879" s="3" t="s">
        <v>39</v>
      </c>
      <c r="H879" s="3" t="s">
        <v>994</v>
      </c>
      <c r="I879" s="12">
        <v>570.72</v>
      </c>
      <c r="J879" s="3" t="s">
        <v>41</v>
      </c>
      <c r="K879" s="4">
        <v>46118</v>
      </c>
    </row>
    <row r="880" spans="1:11" s="3" customFormat="1" ht="15">
      <c r="A880" s="3">
        <v>2026</v>
      </c>
      <c r="B880" s="4">
        <v>46023</v>
      </c>
      <c r="C880" s="4">
        <v>46203</v>
      </c>
      <c r="D880" s="3" t="s">
        <v>1204</v>
      </c>
      <c r="E880" s="4">
        <v>45085</v>
      </c>
      <c r="G880" s="3" t="s">
        <v>39</v>
      </c>
      <c r="H880" s="3" t="s">
        <v>994</v>
      </c>
      <c r="I880" s="12">
        <v>570.72</v>
      </c>
      <c r="J880" s="3" t="s">
        <v>41</v>
      </c>
      <c r="K880" s="4">
        <v>46118</v>
      </c>
    </row>
    <row r="881" spans="1:11" s="3" customFormat="1" ht="15">
      <c r="A881" s="3">
        <v>2026</v>
      </c>
      <c r="B881" s="4">
        <v>46023</v>
      </c>
      <c r="C881" s="4">
        <v>46203</v>
      </c>
      <c r="D881" s="3" t="s">
        <v>1204</v>
      </c>
      <c r="E881" s="4">
        <v>45085</v>
      </c>
      <c r="G881" s="3" t="s">
        <v>39</v>
      </c>
      <c r="H881" s="3" t="s">
        <v>994</v>
      </c>
      <c r="I881" s="12">
        <v>570.72</v>
      </c>
      <c r="J881" s="3" t="s">
        <v>41</v>
      </c>
      <c r="K881" s="4">
        <v>46118</v>
      </c>
    </row>
    <row r="882" spans="1:11" s="3" customFormat="1" ht="15">
      <c r="A882" s="3">
        <v>2026</v>
      </c>
      <c r="B882" s="4">
        <v>46023</v>
      </c>
      <c r="C882" s="4">
        <v>46203</v>
      </c>
      <c r="D882" s="3" t="s">
        <v>1204</v>
      </c>
      <c r="E882" s="4">
        <v>45085</v>
      </c>
      <c r="G882" s="3" t="s">
        <v>39</v>
      </c>
      <c r="H882" s="3" t="s">
        <v>994</v>
      </c>
      <c r="I882" s="12">
        <v>570.72</v>
      </c>
      <c r="J882" s="3" t="s">
        <v>41</v>
      </c>
      <c r="K882" s="4">
        <v>46118</v>
      </c>
    </row>
    <row r="883" spans="1:11" s="3" customFormat="1" ht="15">
      <c r="A883" s="3">
        <v>2026</v>
      </c>
      <c r="B883" s="4">
        <v>46023</v>
      </c>
      <c r="C883" s="4">
        <v>46203</v>
      </c>
      <c r="D883" s="3" t="s">
        <v>1204</v>
      </c>
      <c r="E883" s="4">
        <v>45085</v>
      </c>
      <c r="G883" s="3" t="s">
        <v>39</v>
      </c>
      <c r="H883" s="3" t="s">
        <v>994</v>
      </c>
      <c r="I883" s="12">
        <v>570.72</v>
      </c>
      <c r="J883" s="3" t="s">
        <v>41</v>
      </c>
      <c r="K883" s="4">
        <v>46118</v>
      </c>
    </row>
    <row r="884" spans="1:11" s="3" customFormat="1" ht="15">
      <c r="A884" s="3">
        <v>2026</v>
      </c>
      <c r="B884" s="4">
        <v>46023</v>
      </c>
      <c r="C884" s="4">
        <v>46203</v>
      </c>
      <c r="D884" s="3" t="s">
        <v>1204</v>
      </c>
      <c r="E884" s="4">
        <v>45085</v>
      </c>
      <c r="G884" s="3" t="s">
        <v>39</v>
      </c>
      <c r="H884" s="3" t="s">
        <v>994</v>
      </c>
      <c r="I884" s="12">
        <v>570.72</v>
      </c>
      <c r="J884" s="3" t="s">
        <v>41</v>
      </c>
      <c r="K884" s="4">
        <v>46118</v>
      </c>
    </row>
    <row r="885" spans="1:11" s="3" customFormat="1" ht="15">
      <c r="A885" s="3">
        <v>2026</v>
      </c>
      <c r="B885" s="4">
        <v>46023</v>
      </c>
      <c r="C885" s="4">
        <v>46203</v>
      </c>
      <c r="D885" s="3" t="s">
        <v>1204</v>
      </c>
      <c r="E885" s="4">
        <v>45085</v>
      </c>
      <c r="G885" s="3" t="s">
        <v>39</v>
      </c>
      <c r="H885" s="3" t="s">
        <v>994</v>
      </c>
      <c r="I885" s="12">
        <v>570.72</v>
      </c>
      <c r="J885" s="3" t="s">
        <v>41</v>
      </c>
      <c r="K885" s="4">
        <v>46118</v>
      </c>
    </row>
    <row r="886" spans="1:11" s="3" customFormat="1" ht="15">
      <c r="A886" s="3">
        <v>2026</v>
      </c>
      <c r="B886" s="4">
        <v>46023</v>
      </c>
      <c r="C886" s="4">
        <v>46203</v>
      </c>
      <c r="D886" s="3" t="s">
        <v>1204</v>
      </c>
      <c r="E886" s="4">
        <v>45085</v>
      </c>
      <c r="G886" s="3" t="s">
        <v>39</v>
      </c>
      <c r="H886" s="3" t="s">
        <v>994</v>
      </c>
      <c r="I886" s="12">
        <v>570.72</v>
      </c>
      <c r="J886" s="3" t="s">
        <v>41</v>
      </c>
      <c r="K886" s="4">
        <v>46118</v>
      </c>
    </row>
    <row r="887" spans="1:11" s="3" customFormat="1" ht="15">
      <c r="A887" s="3">
        <v>2026</v>
      </c>
      <c r="B887" s="4">
        <v>46023</v>
      </c>
      <c r="C887" s="4">
        <v>46203</v>
      </c>
      <c r="D887" s="3" t="s">
        <v>1204</v>
      </c>
      <c r="E887" s="4">
        <v>45085</v>
      </c>
      <c r="G887" s="3" t="s">
        <v>39</v>
      </c>
      <c r="H887" s="3" t="s">
        <v>994</v>
      </c>
      <c r="I887" s="12">
        <v>570.72</v>
      </c>
      <c r="J887" s="3" t="s">
        <v>41</v>
      </c>
      <c r="K887" s="4">
        <v>46118</v>
      </c>
    </row>
    <row r="888" spans="1:11" s="3" customFormat="1" ht="15">
      <c r="A888" s="3">
        <v>2026</v>
      </c>
      <c r="B888" s="4">
        <v>46023</v>
      </c>
      <c r="C888" s="4">
        <v>46203</v>
      </c>
      <c r="D888" s="3" t="s">
        <v>1204</v>
      </c>
      <c r="E888" s="4">
        <v>45085</v>
      </c>
      <c r="G888" s="3" t="s">
        <v>39</v>
      </c>
      <c r="H888" s="3" t="s">
        <v>994</v>
      </c>
      <c r="I888" s="12">
        <v>570.72</v>
      </c>
      <c r="J888" s="3" t="s">
        <v>41</v>
      </c>
      <c r="K888" s="4">
        <v>46118</v>
      </c>
    </row>
    <row r="889" spans="1:11" s="3" customFormat="1" ht="15">
      <c r="A889" s="3">
        <v>2026</v>
      </c>
      <c r="B889" s="4">
        <v>46023</v>
      </c>
      <c r="C889" s="4">
        <v>46203</v>
      </c>
      <c r="D889" s="3" t="s">
        <v>1204</v>
      </c>
      <c r="E889" s="4">
        <v>45085</v>
      </c>
      <c r="G889" s="3" t="s">
        <v>39</v>
      </c>
      <c r="H889" s="3" t="s">
        <v>994</v>
      </c>
      <c r="I889" s="12">
        <v>570.72</v>
      </c>
      <c r="J889" s="3" t="s">
        <v>41</v>
      </c>
      <c r="K889" s="4">
        <v>46118</v>
      </c>
    </row>
    <row r="890" spans="1:11" s="3" customFormat="1" ht="15">
      <c r="A890" s="3">
        <v>2026</v>
      </c>
      <c r="B890" s="4">
        <v>46023</v>
      </c>
      <c r="C890" s="4">
        <v>46203</v>
      </c>
      <c r="D890" s="3" t="s">
        <v>1204</v>
      </c>
      <c r="E890" s="4">
        <v>45085</v>
      </c>
      <c r="G890" s="3" t="s">
        <v>39</v>
      </c>
      <c r="H890" s="3" t="s">
        <v>994</v>
      </c>
      <c r="I890" s="12">
        <v>570.72</v>
      </c>
      <c r="J890" s="3" t="s">
        <v>41</v>
      </c>
      <c r="K890" s="4">
        <v>46118</v>
      </c>
    </row>
    <row r="891" spans="1:11" s="3" customFormat="1" ht="15">
      <c r="A891" s="3">
        <v>2026</v>
      </c>
      <c r="B891" s="4">
        <v>46023</v>
      </c>
      <c r="C891" s="4">
        <v>46203</v>
      </c>
      <c r="D891" s="3" t="s">
        <v>1204</v>
      </c>
      <c r="E891" s="4">
        <v>45085</v>
      </c>
      <c r="G891" s="3" t="s">
        <v>39</v>
      </c>
      <c r="H891" s="3" t="s">
        <v>994</v>
      </c>
      <c r="I891" s="12">
        <v>570.72</v>
      </c>
      <c r="J891" s="3" t="s">
        <v>41</v>
      </c>
      <c r="K891" s="4">
        <v>46118</v>
      </c>
    </row>
    <row r="892" spans="1:11" s="3" customFormat="1" ht="15">
      <c r="A892" s="3">
        <v>2026</v>
      </c>
      <c r="B892" s="4">
        <v>46023</v>
      </c>
      <c r="C892" s="4">
        <v>46203</v>
      </c>
      <c r="D892" s="3" t="s">
        <v>1204</v>
      </c>
      <c r="E892" s="4">
        <v>45085</v>
      </c>
      <c r="G892" s="3" t="s">
        <v>39</v>
      </c>
      <c r="H892" s="3" t="s">
        <v>994</v>
      </c>
      <c r="I892" s="12">
        <v>570.72</v>
      </c>
      <c r="J892" s="3" t="s">
        <v>41</v>
      </c>
      <c r="K892" s="4">
        <v>46118</v>
      </c>
    </row>
    <row r="893" spans="1:11" s="3" customFormat="1" ht="15">
      <c r="A893" s="3">
        <v>2026</v>
      </c>
      <c r="B893" s="4">
        <v>46023</v>
      </c>
      <c r="C893" s="4">
        <v>46203</v>
      </c>
      <c r="D893" s="3" t="s">
        <v>1204</v>
      </c>
      <c r="E893" s="4">
        <v>45085</v>
      </c>
      <c r="G893" s="3" t="s">
        <v>39</v>
      </c>
      <c r="H893" s="3" t="s">
        <v>994</v>
      </c>
      <c r="I893" s="12">
        <v>570.72</v>
      </c>
      <c r="J893" s="3" t="s">
        <v>41</v>
      </c>
      <c r="K893" s="4">
        <v>46118</v>
      </c>
    </row>
    <row r="894" spans="1:11" s="3" customFormat="1" ht="15">
      <c r="A894" s="3">
        <v>2026</v>
      </c>
      <c r="B894" s="4">
        <v>46023</v>
      </c>
      <c r="C894" s="4">
        <v>46203</v>
      </c>
      <c r="D894" s="3" t="s">
        <v>1060</v>
      </c>
      <c r="E894" s="4">
        <v>45085</v>
      </c>
      <c r="G894" s="3" t="s">
        <v>39</v>
      </c>
      <c r="H894" s="3" t="s">
        <v>994</v>
      </c>
      <c r="I894" s="12">
        <v>1432.37</v>
      </c>
      <c r="J894" s="3" t="s">
        <v>41</v>
      </c>
      <c r="K894" s="4">
        <v>46118</v>
      </c>
    </row>
    <row r="895" spans="1:11" s="3" customFormat="1" ht="15">
      <c r="A895" s="3">
        <v>2026</v>
      </c>
      <c r="B895" s="4">
        <v>46023</v>
      </c>
      <c r="C895" s="4">
        <v>46203</v>
      </c>
      <c r="D895" s="3" t="s">
        <v>1060</v>
      </c>
      <c r="E895" s="4">
        <v>45085</v>
      </c>
      <c r="G895" s="3" t="s">
        <v>39</v>
      </c>
      <c r="H895" s="3" t="s">
        <v>994</v>
      </c>
      <c r="I895" s="12">
        <v>1432.37</v>
      </c>
      <c r="J895" s="3" t="s">
        <v>41</v>
      </c>
      <c r="K895" s="4">
        <v>46118</v>
      </c>
    </row>
    <row r="896" spans="1:11" s="3" customFormat="1" ht="15">
      <c r="A896" s="3">
        <v>2026</v>
      </c>
      <c r="B896" s="4">
        <v>46023</v>
      </c>
      <c r="C896" s="4">
        <v>46203</v>
      </c>
      <c r="D896" s="3" t="s">
        <v>1060</v>
      </c>
      <c r="E896" s="4">
        <v>45085</v>
      </c>
      <c r="G896" s="3" t="s">
        <v>39</v>
      </c>
      <c r="H896" s="3" t="s">
        <v>994</v>
      </c>
      <c r="I896" s="12">
        <v>1432.37</v>
      </c>
      <c r="J896" s="3" t="s">
        <v>41</v>
      </c>
      <c r="K896" s="4">
        <v>46118</v>
      </c>
    </row>
    <row r="897" spans="1:11" s="3" customFormat="1" ht="15">
      <c r="A897" s="3">
        <v>2026</v>
      </c>
      <c r="B897" s="4">
        <v>46023</v>
      </c>
      <c r="C897" s="4">
        <v>46203</v>
      </c>
      <c r="D897" s="3" t="s">
        <v>1060</v>
      </c>
      <c r="E897" s="4">
        <v>45085</v>
      </c>
      <c r="G897" s="3" t="s">
        <v>39</v>
      </c>
      <c r="H897" s="3" t="s">
        <v>994</v>
      </c>
      <c r="I897" s="12">
        <v>1432.37</v>
      </c>
      <c r="J897" s="3" t="s">
        <v>41</v>
      </c>
      <c r="K897" s="4">
        <v>46118</v>
      </c>
    </row>
    <row r="898" spans="1:11" s="3" customFormat="1" ht="15">
      <c r="A898" s="3">
        <v>2026</v>
      </c>
      <c r="B898" s="4">
        <v>46023</v>
      </c>
      <c r="C898" s="4">
        <v>46203</v>
      </c>
      <c r="D898" s="3" t="s">
        <v>1061</v>
      </c>
      <c r="E898" s="4">
        <v>45085</v>
      </c>
      <c r="G898" s="3" t="s">
        <v>39</v>
      </c>
      <c r="H898" s="3" t="s">
        <v>994</v>
      </c>
      <c r="I898" s="12">
        <v>1669.01</v>
      </c>
      <c r="J898" s="3" t="s">
        <v>41</v>
      </c>
      <c r="K898" s="4">
        <v>46118</v>
      </c>
    </row>
    <row r="899" spans="1:11" s="3" customFormat="1" ht="15">
      <c r="A899" s="3">
        <v>2026</v>
      </c>
      <c r="B899" s="4">
        <v>46023</v>
      </c>
      <c r="C899" s="4">
        <v>46203</v>
      </c>
      <c r="D899" s="3" t="s">
        <v>1061</v>
      </c>
      <c r="E899" s="4">
        <v>45085</v>
      </c>
      <c r="G899" s="3" t="s">
        <v>39</v>
      </c>
      <c r="H899" s="3" t="s">
        <v>994</v>
      </c>
      <c r="I899" s="12">
        <v>1669.01</v>
      </c>
      <c r="J899" s="3" t="s">
        <v>41</v>
      </c>
      <c r="K899" s="4">
        <v>46118</v>
      </c>
    </row>
    <row r="900" spans="1:11" s="3" customFormat="1" ht="15">
      <c r="A900" s="3">
        <v>2026</v>
      </c>
      <c r="B900" s="4">
        <v>46023</v>
      </c>
      <c r="C900" s="4">
        <v>46203</v>
      </c>
      <c r="D900" s="3" t="s">
        <v>1061</v>
      </c>
      <c r="E900" s="4">
        <v>45085</v>
      </c>
      <c r="G900" s="3" t="s">
        <v>39</v>
      </c>
      <c r="H900" s="3" t="s">
        <v>994</v>
      </c>
      <c r="I900" s="12">
        <v>1669.01</v>
      </c>
      <c r="J900" s="3" t="s">
        <v>41</v>
      </c>
      <c r="K900" s="4">
        <v>46118</v>
      </c>
    </row>
    <row r="901" spans="1:11" s="3" customFormat="1" ht="15">
      <c r="A901" s="3">
        <v>2026</v>
      </c>
      <c r="B901" s="4">
        <v>46023</v>
      </c>
      <c r="C901" s="4">
        <v>46203</v>
      </c>
      <c r="D901" s="3" t="s">
        <v>1061</v>
      </c>
      <c r="E901" s="4">
        <v>45085</v>
      </c>
      <c r="G901" s="3" t="s">
        <v>39</v>
      </c>
      <c r="H901" s="3" t="s">
        <v>994</v>
      </c>
      <c r="I901" s="12">
        <v>1669.01</v>
      </c>
      <c r="J901" s="3" t="s">
        <v>41</v>
      </c>
      <c r="K901" s="4">
        <v>46118</v>
      </c>
    </row>
    <row r="902" spans="1:11" s="3" customFormat="1" ht="15">
      <c r="A902" s="3">
        <v>2026</v>
      </c>
      <c r="B902" s="4">
        <v>46023</v>
      </c>
      <c r="C902" s="4">
        <v>46203</v>
      </c>
      <c r="D902" s="3" t="s">
        <v>1061</v>
      </c>
      <c r="E902" s="4">
        <v>45085</v>
      </c>
      <c r="G902" s="3" t="s">
        <v>39</v>
      </c>
      <c r="H902" s="3" t="s">
        <v>994</v>
      </c>
      <c r="I902" s="12">
        <v>1669.01</v>
      </c>
      <c r="J902" s="3" t="s">
        <v>41</v>
      </c>
      <c r="K902" s="4">
        <v>46118</v>
      </c>
    </row>
    <row r="903" spans="1:11" s="3" customFormat="1" ht="15">
      <c r="A903" s="3">
        <v>2026</v>
      </c>
      <c r="B903" s="4">
        <v>46023</v>
      </c>
      <c r="C903" s="4">
        <v>46203</v>
      </c>
      <c r="D903" s="3" t="s">
        <v>1061</v>
      </c>
      <c r="E903" s="4">
        <v>45085</v>
      </c>
      <c r="G903" s="3" t="s">
        <v>39</v>
      </c>
      <c r="H903" s="3" t="s">
        <v>994</v>
      </c>
      <c r="I903" s="12">
        <v>1669.01</v>
      </c>
      <c r="J903" s="3" t="s">
        <v>41</v>
      </c>
      <c r="K903" s="4">
        <v>46118</v>
      </c>
    </row>
    <row r="904" spans="1:11" s="3" customFormat="1" ht="15">
      <c r="A904" s="3">
        <v>2026</v>
      </c>
      <c r="B904" s="4">
        <v>46023</v>
      </c>
      <c r="C904" s="4">
        <v>46203</v>
      </c>
      <c r="D904" s="3" t="s">
        <v>1061</v>
      </c>
      <c r="E904" s="4">
        <v>45085</v>
      </c>
      <c r="G904" s="3" t="s">
        <v>39</v>
      </c>
      <c r="H904" s="3" t="s">
        <v>994</v>
      </c>
      <c r="I904" s="12">
        <v>1669.01</v>
      </c>
      <c r="J904" s="3" t="s">
        <v>41</v>
      </c>
      <c r="K904" s="4">
        <v>46118</v>
      </c>
    </row>
    <row r="905" spans="1:11" s="3" customFormat="1" ht="15">
      <c r="A905" s="3">
        <v>2026</v>
      </c>
      <c r="B905" s="4">
        <v>46023</v>
      </c>
      <c r="C905" s="4">
        <v>46203</v>
      </c>
      <c r="D905" s="3" t="s">
        <v>1061</v>
      </c>
      <c r="E905" s="4">
        <v>45085</v>
      </c>
      <c r="G905" s="3" t="s">
        <v>39</v>
      </c>
      <c r="H905" s="3" t="s">
        <v>994</v>
      </c>
      <c r="I905" s="12">
        <v>1669.01</v>
      </c>
      <c r="J905" s="3" t="s">
        <v>41</v>
      </c>
      <c r="K905" s="4">
        <v>46118</v>
      </c>
    </row>
    <row r="906" spans="1:11" s="3" customFormat="1" ht="15">
      <c r="A906" s="3">
        <v>2026</v>
      </c>
      <c r="B906" s="4">
        <v>46023</v>
      </c>
      <c r="C906" s="4">
        <v>46203</v>
      </c>
      <c r="D906" s="3" t="s">
        <v>1021</v>
      </c>
      <c r="E906" s="4">
        <v>45108</v>
      </c>
      <c r="G906" s="3" t="s">
        <v>39</v>
      </c>
      <c r="H906" s="8" t="s">
        <v>1062</v>
      </c>
      <c r="I906" s="12">
        <v>13920</v>
      </c>
      <c r="J906" s="3" t="s">
        <v>41</v>
      </c>
      <c r="K906" s="4">
        <v>46118</v>
      </c>
    </row>
    <row r="907" spans="1:11" s="3" customFormat="1" ht="15">
      <c r="A907" s="3">
        <v>2026</v>
      </c>
      <c r="B907" s="4">
        <v>46023</v>
      </c>
      <c r="C907" s="4">
        <v>46203</v>
      </c>
      <c r="D907" s="3" t="s">
        <v>1063</v>
      </c>
      <c r="E907" s="4">
        <v>45113</v>
      </c>
      <c r="G907" s="3" t="s">
        <v>39</v>
      </c>
      <c r="H907" s="8" t="s">
        <v>1064</v>
      </c>
      <c r="I907" s="12">
        <v>13990.000000479999</v>
      </c>
      <c r="J907" s="3" t="s">
        <v>41</v>
      </c>
      <c r="K907" s="4">
        <v>46118</v>
      </c>
    </row>
    <row r="908" spans="1:11" s="3" customFormat="1" ht="15">
      <c r="A908" s="3">
        <v>2026</v>
      </c>
      <c r="B908" s="4">
        <v>46023</v>
      </c>
      <c r="C908" s="4">
        <v>46203</v>
      </c>
      <c r="D908" s="3" t="s">
        <v>1065</v>
      </c>
      <c r="E908" s="4">
        <v>45113</v>
      </c>
      <c r="G908" s="3" t="s">
        <v>39</v>
      </c>
      <c r="H908" s="8" t="s">
        <v>1066</v>
      </c>
      <c r="I908" s="12">
        <v>10990</v>
      </c>
      <c r="J908" s="3" t="s">
        <v>41</v>
      </c>
      <c r="K908" s="4">
        <v>46118</v>
      </c>
    </row>
    <row r="909" spans="1:11" s="3" customFormat="1" ht="15">
      <c r="A909" s="3">
        <v>2026</v>
      </c>
      <c r="B909" s="4">
        <v>46023</v>
      </c>
      <c r="C909" s="4">
        <v>46203</v>
      </c>
      <c r="D909" s="3" t="s">
        <v>1067</v>
      </c>
      <c r="E909" s="4">
        <v>45173</v>
      </c>
      <c r="G909" s="3" t="s">
        <v>39</v>
      </c>
      <c r="H909" s="8" t="s">
        <v>1068</v>
      </c>
      <c r="I909" s="12">
        <v>8749</v>
      </c>
      <c r="J909" s="3" t="s">
        <v>41</v>
      </c>
      <c r="K909" s="4">
        <v>46118</v>
      </c>
    </row>
    <row r="910" spans="1:11" s="3" customFormat="1" ht="28.5">
      <c r="A910" s="3">
        <v>2026</v>
      </c>
      <c r="B910" s="4">
        <v>46023</v>
      </c>
      <c r="C910" s="4">
        <v>46203</v>
      </c>
      <c r="D910" s="9" t="s">
        <v>1069</v>
      </c>
      <c r="E910" s="4">
        <v>45173</v>
      </c>
      <c r="G910" s="3" t="s">
        <v>39</v>
      </c>
      <c r="H910" s="8" t="s">
        <v>1070</v>
      </c>
      <c r="I910" s="12">
        <v>5099</v>
      </c>
      <c r="J910" s="3" t="s">
        <v>41</v>
      </c>
      <c r="K910" s="4">
        <v>46118</v>
      </c>
    </row>
    <row r="911" spans="1:11" s="3" customFormat="1" ht="15">
      <c r="A911" s="3">
        <v>2026</v>
      </c>
      <c r="B911" s="4">
        <v>46023</v>
      </c>
      <c r="C911" s="4">
        <v>46203</v>
      </c>
      <c r="D911" s="3" t="s">
        <v>1216</v>
      </c>
      <c r="E911" s="4">
        <v>45266</v>
      </c>
      <c r="G911" s="3" t="s">
        <v>39</v>
      </c>
      <c r="H911" s="8" t="s">
        <v>1071</v>
      </c>
      <c r="I911" s="12">
        <v>6728</v>
      </c>
      <c r="J911" s="3" t="s">
        <v>41</v>
      </c>
      <c r="K911" s="4">
        <v>46118</v>
      </c>
    </row>
    <row r="912" spans="1:11" s="3" customFormat="1" ht="15">
      <c r="A912" s="3">
        <v>2026</v>
      </c>
      <c r="B912" s="4">
        <v>46023</v>
      </c>
      <c r="C912" s="4">
        <v>46203</v>
      </c>
      <c r="D912" s="3" t="s">
        <v>1072</v>
      </c>
      <c r="E912" s="4">
        <v>45266</v>
      </c>
      <c r="G912" s="3" t="s">
        <v>39</v>
      </c>
      <c r="H912" s="8" t="s">
        <v>1073</v>
      </c>
      <c r="I912" s="12">
        <v>6728</v>
      </c>
      <c r="J912" s="3" t="s">
        <v>41</v>
      </c>
      <c r="K912" s="4">
        <v>46118</v>
      </c>
    </row>
    <row r="913" spans="1:11" s="3" customFormat="1" ht="15">
      <c r="A913" s="3">
        <v>2026</v>
      </c>
      <c r="B913" s="4">
        <v>46023</v>
      </c>
      <c r="C913" s="4">
        <v>46203</v>
      </c>
      <c r="D913" s="10" t="s">
        <v>1074</v>
      </c>
      <c r="E913" s="4">
        <v>45303</v>
      </c>
      <c r="G913" s="3" t="s">
        <v>39</v>
      </c>
      <c r="H913" s="8" t="s">
        <v>1075</v>
      </c>
      <c r="I913" s="12">
        <v>42990</v>
      </c>
      <c r="J913" s="3" t="s">
        <v>41</v>
      </c>
      <c r="K913" s="4">
        <v>46118</v>
      </c>
    </row>
    <row r="914" spans="1:11" s="3" customFormat="1" ht="15">
      <c r="A914" s="3">
        <v>2026</v>
      </c>
      <c r="B914" s="4">
        <v>46023</v>
      </c>
      <c r="C914" s="4">
        <v>46203</v>
      </c>
      <c r="D914" s="10" t="s">
        <v>1076</v>
      </c>
      <c r="E914" s="4">
        <v>45363</v>
      </c>
      <c r="G914" s="3" t="s">
        <v>39</v>
      </c>
      <c r="H914" s="8" t="s">
        <v>1077</v>
      </c>
      <c r="I914" s="12">
        <v>9860</v>
      </c>
      <c r="J914" s="3" t="s">
        <v>41</v>
      </c>
      <c r="K914" s="4">
        <v>46118</v>
      </c>
    </row>
    <row r="915" spans="1:11" s="3" customFormat="1" ht="15">
      <c r="A915" s="3">
        <v>2026</v>
      </c>
      <c r="B915" s="4">
        <v>46023</v>
      </c>
      <c r="C915" s="4">
        <v>46203</v>
      </c>
      <c r="D915" s="10" t="s">
        <v>645</v>
      </c>
      <c r="E915" s="4">
        <v>45366</v>
      </c>
      <c r="G915" s="3" t="s">
        <v>39</v>
      </c>
      <c r="H915" s="8" t="s">
        <v>1078</v>
      </c>
      <c r="I915" s="12">
        <v>4954.9399999999996</v>
      </c>
      <c r="J915" s="3" t="s">
        <v>41</v>
      </c>
      <c r="K915" s="4">
        <v>46118</v>
      </c>
    </row>
    <row r="916" spans="1:11" s="3" customFormat="1" ht="15">
      <c r="A916" s="3">
        <v>2026</v>
      </c>
      <c r="B916" s="4">
        <v>46023</v>
      </c>
      <c r="C916" s="4">
        <v>46203</v>
      </c>
      <c r="D916" s="10" t="s">
        <v>1079</v>
      </c>
      <c r="E916" s="4">
        <v>45371</v>
      </c>
      <c r="G916" s="3" t="s">
        <v>39</v>
      </c>
      <c r="H916" s="8" t="s">
        <v>1080</v>
      </c>
      <c r="I916" s="12">
        <v>6820.8</v>
      </c>
      <c r="J916" s="3" t="s">
        <v>41</v>
      </c>
      <c r="K916" s="4">
        <v>46118</v>
      </c>
    </row>
    <row r="917" spans="1:11" s="3" customFormat="1" ht="15">
      <c r="A917" s="3">
        <v>2026</v>
      </c>
      <c r="B917" s="4">
        <v>46023</v>
      </c>
      <c r="C917" s="4">
        <v>46203</v>
      </c>
      <c r="D917" s="10" t="s">
        <v>1218</v>
      </c>
      <c r="E917" s="4">
        <v>45371</v>
      </c>
      <c r="G917" s="3" t="s">
        <v>39</v>
      </c>
      <c r="H917" s="8" t="s">
        <v>1081</v>
      </c>
      <c r="I917" s="12">
        <v>6820.8</v>
      </c>
      <c r="J917" s="3" t="s">
        <v>41</v>
      </c>
      <c r="K917" s="4">
        <v>46118</v>
      </c>
    </row>
    <row r="918" spans="1:11" s="3" customFormat="1" ht="15">
      <c r="A918" s="3">
        <v>2026</v>
      </c>
      <c r="B918" s="4">
        <v>46023</v>
      </c>
      <c r="C918" s="4">
        <v>46203</v>
      </c>
      <c r="D918" s="10" t="s">
        <v>1219</v>
      </c>
      <c r="E918" s="4">
        <v>45371</v>
      </c>
      <c r="G918" s="3" t="s">
        <v>39</v>
      </c>
      <c r="H918" s="8" t="s">
        <v>1082</v>
      </c>
      <c r="I918" s="12">
        <v>6820.8</v>
      </c>
      <c r="J918" s="3" t="s">
        <v>41</v>
      </c>
      <c r="K918" s="4">
        <v>46118</v>
      </c>
    </row>
    <row r="919" spans="1:11" s="3" customFormat="1" ht="15">
      <c r="A919" s="3">
        <v>2026</v>
      </c>
      <c r="B919" s="4">
        <v>46023</v>
      </c>
      <c r="C919" s="4">
        <v>46203</v>
      </c>
      <c r="D919" s="10" t="s">
        <v>1083</v>
      </c>
      <c r="E919" s="4">
        <v>45371</v>
      </c>
      <c r="G919" s="3" t="s">
        <v>39</v>
      </c>
      <c r="H919" s="8" t="s">
        <v>1084</v>
      </c>
      <c r="I919" s="12">
        <v>6820.8</v>
      </c>
      <c r="J919" s="3" t="s">
        <v>41</v>
      </c>
      <c r="K919" s="4">
        <v>46118</v>
      </c>
    </row>
    <row r="920" spans="1:11" s="3" customFormat="1" ht="15">
      <c r="A920" s="3">
        <v>2026</v>
      </c>
      <c r="B920" s="4">
        <v>46023</v>
      </c>
      <c r="C920" s="4">
        <v>46203</v>
      </c>
      <c r="D920" s="10" t="s">
        <v>1085</v>
      </c>
      <c r="E920" s="4">
        <v>45371</v>
      </c>
      <c r="G920" s="3" t="s">
        <v>39</v>
      </c>
      <c r="H920" s="8" t="s">
        <v>1086</v>
      </c>
      <c r="I920" s="12">
        <v>6820.8</v>
      </c>
      <c r="J920" s="3" t="s">
        <v>41</v>
      </c>
      <c r="K920" s="4">
        <v>46118</v>
      </c>
    </row>
    <row r="921" spans="1:11" s="3" customFormat="1" ht="15">
      <c r="A921" s="3">
        <v>2026</v>
      </c>
      <c r="B921" s="4">
        <v>46023</v>
      </c>
      <c r="C921" s="4">
        <v>46203</v>
      </c>
      <c r="D921" s="10" t="s">
        <v>1087</v>
      </c>
      <c r="E921" s="4">
        <v>45371</v>
      </c>
      <c r="G921" s="3" t="s">
        <v>39</v>
      </c>
      <c r="H921" s="8" t="s">
        <v>1088</v>
      </c>
      <c r="I921" s="12">
        <v>6820.8</v>
      </c>
      <c r="J921" s="3" t="s">
        <v>41</v>
      </c>
      <c r="K921" s="4">
        <v>46118</v>
      </c>
    </row>
    <row r="922" spans="1:11" s="3" customFormat="1" ht="15">
      <c r="A922" s="3">
        <v>2026</v>
      </c>
      <c r="B922" s="4">
        <v>46023</v>
      </c>
      <c r="C922" s="4">
        <v>46203</v>
      </c>
      <c r="D922" s="10" t="s">
        <v>1089</v>
      </c>
      <c r="E922" s="4">
        <v>45371</v>
      </c>
      <c r="G922" s="3" t="s">
        <v>39</v>
      </c>
      <c r="H922" s="8" t="s">
        <v>1090</v>
      </c>
      <c r="I922" s="12">
        <v>6820.8</v>
      </c>
      <c r="J922" s="3" t="s">
        <v>41</v>
      </c>
      <c r="K922" s="4">
        <v>46118</v>
      </c>
    </row>
    <row r="923" spans="1:11" s="3" customFormat="1" ht="15">
      <c r="A923" s="3">
        <v>2026</v>
      </c>
      <c r="B923" s="4">
        <v>46023</v>
      </c>
      <c r="C923" s="4">
        <v>46203</v>
      </c>
      <c r="D923" s="10" t="s">
        <v>1091</v>
      </c>
      <c r="E923" s="4">
        <v>45371</v>
      </c>
      <c r="G923" s="3" t="s">
        <v>39</v>
      </c>
      <c r="H923" s="8" t="s">
        <v>1092</v>
      </c>
      <c r="I923" s="12">
        <v>6820.8</v>
      </c>
      <c r="J923" s="3" t="s">
        <v>41</v>
      </c>
      <c r="K923" s="4">
        <v>46118</v>
      </c>
    </row>
    <row r="924" spans="1:11" s="3" customFormat="1" ht="15">
      <c r="A924" s="3">
        <v>2026</v>
      </c>
      <c r="B924" s="4">
        <v>46023</v>
      </c>
      <c r="C924" s="4">
        <v>46203</v>
      </c>
      <c r="D924" s="10" t="s">
        <v>1093</v>
      </c>
      <c r="E924" s="4">
        <v>45371</v>
      </c>
      <c r="G924" s="3" t="s">
        <v>39</v>
      </c>
      <c r="H924" s="8" t="s">
        <v>1094</v>
      </c>
      <c r="I924" s="12">
        <v>6820.8</v>
      </c>
      <c r="J924" s="3" t="s">
        <v>41</v>
      </c>
      <c r="K924" s="4">
        <v>46118</v>
      </c>
    </row>
    <row r="925" spans="1:11" s="3" customFormat="1" ht="15">
      <c r="A925" s="3">
        <v>2026</v>
      </c>
      <c r="B925" s="4">
        <v>46023</v>
      </c>
      <c r="C925" s="4">
        <v>46203</v>
      </c>
      <c r="D925" s="10" t="s">
        <v>1095</v>
      </c>
      <c r="E925" s="4">
        <v>45371</v>
      </c>
      <c r="G925" s="3" t="s">
        <v>39</v>
      </c>
      <c r="H925" s="8" t="s">
        <v>1096</v>
      </c>
      <c r="I925" s="12">
        <v>6820.8</v>
      </c>
      <c r="J925" s="3" t="s">
        <v>41</v>
      </c>
      <c r="K925" s="4">
        <v>46118</v>
      </c>
    </row>
    <row r="926" spans="1:11" s="3" customFormat="1" ht="15">
      <c r="A926" s="3">
        <v>2026</v>
      </c>
      <c r="B926" s="4">
        <v>46023</v>
      </c>
      <c r="C926" s="4">
        <v>46203</v>
      </c>
      <c r="D926" s="10" t="s">
        <v>1212</v>
      </c>
      <c r="E926" s="4">
        <v>45372</v>
      </c>
      <c r="G926" s="3" t="s">
        <v>39</v>
      </c>
      <c r="H926" s="8" t="s">
        <v>1097</v>
      </c>
      <c r="I926" s="12">
        <v>7949.48</v>
      </c>
      <c r="J926" s="3" t="s">
        <v>41</v>
      </c>
      <c r="K926" s="4">
        <v>46118</v>
      </c>
    </row>
    <row r="927" spans="1:11" s="3" customFormat="1" ht="15">
      <c r="A927" s="3">
        <v>2026</v>
      </c>
      <c r="B927" s="4">
        <v>46023</v>
      </c>
      <c r="C927" s="4">
        <v>46203</v>
      </c>
      <c r="D927" s="10" t="s">
        <v>1212</v>
      </c>
      <c r="E927" s="4">
        <v>45372</v>
      </c>
      <c r="G927" s="3" t="s">
        <v>39</v>
      </c>
      <c r="H927" s="8" t="s">
        <v>1098</v>
      </c>
      <c r="I927" s="12">
        <v>7949.48</v>
      </c>
      <c r="J927" s="3" t="s">
        <v>41</v>
      </c>
      <c r="K927" s="4">
        <v>46118</v>
      </c>
    </row>
    <row r="928" spans="1:11" s="3" customFormat="1" ht="15">
      <c r="A928" s="3">
        <v>2026</v>
      </c>
      <c r="B928" s="4">
        <v>46023</v>
      </c>
      <c r="C928" s="4">
        <v>46203</v>
      </c>
      <c r="D928" s="10" t="s">
        <v>1209</v>
      </c>
      <c r="E928" s="4">
        <v>45372</v>
      </c>
      <c r="G928" s="3" t="s">
        <v>39</v>
      </c>
      <c r="H928" s="8" t="s">
        <v>1099</v>
      </c>
      <c r="I928" s="12">
        <v>7241.42</v>
      </c>
      <c r="J928" s="3" t="s">
        <v>41</v>
      </c>
      <c r="K928" s="4">
        <v>46118</v>
      </c>
    </row>
    <row r="929" spans="1:11" s="3" customFormat="1" ht="15">
      <c r="A929" s="3">
        <v>2026</v>
      </c>
      <c r="B929" s="4">
        <v>46023</v>
      </c>
      <c r="C929" s="4">
        <v>46203</v>
      </c>
      <c r="D929" s="10" t="s">
        <v>1210</v>
      </c>
      <c r="E929" s="4">
        <v>45372</v>
      </c>
      <c r="G929" s="3" t="s">
        <v>39</v>
      </c>
      <c r="H929" s="8" t="s">
        <v>1100</v>
      </c>
      <c r="I929" s="12">
        <v>19486.38</v>
      </c>
      <c r="J929" s="3" t="s">
        <v>41</v>
      </c>
      <c r="K929" s="4">
        <v>46118</v>
      </c>
    </row>
    <row r="930" spans="1:11" s="3" customFormat="1" ht="15">
      <c r="A930" s="3">
        <v>2026</v>
      </c>
      <c r="B930" s="4">
        <v>46023</v>
      </c>
      <c r="C930" s="4">
        <v>46203</v>
      </c>
      <c r="D930" s="10" t="s">
        <v>1211</v>
      </c>
      <c r="E930" s="4">
        <v>45372</v>
      </c>
      <c r="G930" s="3" t="s">
        <v>39</v>
      </c>
      <c r="H930" s="8" t="s">
        <v>1101</v>
      </c>
      <c r="I930" s="12">
        <v>7407.88</v>
      </c>
      <c r="J930" s="3" t="s">
        <v>41</v>
      </c>
      <c r="K930" s="4">
        <v>46118</v>
      </c>
    </row>
    <row r="931" spans="1:11" s="3" customFormat="1" ht="15">
      <c r="A931" s="3">
        <v>2026</v>
      </c>
      <c r="B931" s="4">
        <v>46023</v>
      </c>
      <c r="C931" s="4">
        <v>46203</v>
      </c>
      <c r="D931" s="10" t="s">
        <v>1102</v>
      </c>
      <c r="E931" s="4">
        <v>45408</v>
      </c>
      <c r="G931" s="3" t="s">
        <v>39</v>
      </c>
      <c r="H931" s="8" t="s">
        <v>1103</v>
      </c>
      <c r="I931" s="12">
        <v>5170</v>
      </c>
      <c r="J931" s="3" t="s">
        <v>41</v>
      </c>
      <c r="K931" s="4">
        <v>46118</v>
      </c>
    </row>
    <row r="932" spans="1:11" s="3" customFormat="1" ht="15">
      <c r="A932" s="3">
        <v>2026</v>
      </c>
      <c r="B932" s="4">
        <v>46023</v>
      </c>
      <c r="C932" s="4">
        <v>46203</v>
      </c>
      <c r="D932" s="10" t="s">
        <v>1104</v>
      </c>
      <c r="E932" s="4">
        <v>45449</v>
      </c>
      <c r="G932" s="3" t="s">
        <v>39</v>
      </c>
      <c r="H932" s="8" t="s">
        <v>1105</v>
      </c>
      <c r="I932" s="12">
        <v>7000</v>
      </c>
      <c r="J932" s="3" t="s">
        <v>41</v>
      </c>
      <c r="K932" s="4">
        <v>46118</v>
      </c>
    </row>
    <row r="933" spans="1:11" s="3" customFormat="1" ht="15">
      <c r="A933" s="3">
        <v>2026</v>
      </c>
      <c r="B933" s="4">
        <v>46023</v>
      </c>
      <c r="C933" s="4">
        <v>46203</v>
      </c>
      <c r="D933" s="10" t="s">
        <v>1205</v>
      </c>
      <c r="E933" s="4">
        <v>45481</v>
      </c>
      <c r="G933" s="3" t="s">
        <v>1106</v>
      </c>
      <c r="H933" s="3" t="s">
        <v>1107</v>
      </c>
      <c r="I933" s="13">
        <v>324900</v>
      </c>
      <c r="J933" s="3" t="s">
        <v>41</v>
      </c>
      <c r="K933" s="4">
        <v>46118</v>
      </c>
    </row>
    <row r="934" spans="1:11" s="3" customFormat="1" ht="15">
      <c r="A934" s="3">
        <v>2026</v>
      </c>
      <c r="B934" s="4">
        <v>46023</v>
      </c>
      <c r="C934" s="4">
        <v>46203</v>
      </c>
      <c r="D934" s="10" t="s">
        <v>1108</v>
      </c>
      <c r="E934" s="4">
        <v>45509</v>
      </c>
      <c r="G934" s="3" t="s">
        <v>1106</v>
      </c>
      <c r="H934" s="3" t="s">
        <v>1109</v>
      </c>
      <c r="I934" s="13">
        <v>8509.99</v>
      </c>
      <c r="J934" s="3" t="s">
        <v>41</v>
      </c>
      <c r="K934" s="4">
        <v>46118</v>
      </c>
    </row>
    <row r="935" spans="1:11" s="3" customFormat="1" ht="15">
      <c r="A935" s="3">
        <v>2026</v>
      </c>
      <c r="B935" s="4">
        <v>46023</v>
      </c>
      <c r="C935" s="4">
        <v>46203</v>
      </c>
      <c r="D935" s="10" t="s">
        <v>1110</v>
      </c>
      <c r="E935" s="11">
        <v>45510</v>
      </c>
      <c r="G935" s="3" t="s">
        <v>1106</v>
      </c>
      <c r="H935" s="3" t="s">
        <v>1111</v>
      </c>
      <c r="I935" s="13">
        <v>4986.84</v>
      </c>
      <c r="J935" s="3" t="s">
        <v>41</v>
      </c>
      <c r="K935" s="4">
        <v>46118</v>
      </c>
    </row>
    <row r="936" spans="1:11" s="3" customFormat="1" ht="15">
      <c r="A936" s="3">
        <v>2026</v>
      </c>
      <c r="B936" s="4">
        <v>46023</v>
      </c>
      <c r="C936" s="4">
        <v>46203</v>
      </c>
      <c r="D936" s="10" t="s">
        <v>1112</v>
      </c>
      <c r="E936" s="4">
        <v>45536</v>
      </c>
      <c r="G936" s="3" t="s">
        <v>1106</v>
      </c>
      <c r="H936" s="3" t="s">
        <v>1113</v>
      </c>
      <c r="I936" s="13">
        <v>10200</v>
      </c>
      <c r="J936" s="3" t="s">
        <v>41</v>
      </c>
      <c r="K936" s="4">
        <v>46118</v>
      </c>
    </row>
    <row r="937" spans="1:11" s="3" customFormat="1" ht="15">
      <c r="A937" s="3">
        <v>2026</v>
      </c>
      <c r="B937" s="4">
        <v>46023</v>
      </c>
      <c r="C937" s="4">
        <v>46203</v>
      </c>
      <c r="D937" s="10" t="s">
        <v>1114</v>
      </c>
      <c r="E937" s="4">
        <v>45601</v>
      </c>
      <c r="G937" s="3" t="s">
        <v>1106</v>
      </c>
      <c r="H937" s="3" t="s">
        <v>1115</v>
      </c>
      <c r="I937" s="13">
        <v>5798.84</v>
      </c>
      <c r="J937" s="3" t="s">
        <v>41</v>
      </c>
      <c r="K937" s="4">
        <v>46118</v>
      </c>
    </row>
    <row r="938" spans="1:11" s="3" customFormat="1" ht="15">
      <c r="A938" s="3">
        <v>2026</v>
      </c>
      <c r="B938" s="4">
        <v>46023</v>
      </c>
      <c r="C938" s="4">
        <v>46203</v>
      </c>
      <c r="D938" s="10" t="s">
        <v>1206</v>
      </c>
      <c r="E938" s="4">
        <v>45644</v>
      </c>
      <c r="G938" s="3" t="s">
        <v>1106</v>
      </c>
      <c r="H938" s="3" t="s">
        <v>1116</v>
      </c>
      <c r="I938" s="13">
        <v>232000</v>
      </c>
      <c r="J938" s="3" t="s">
        <v>41</v>
      </c>
      <c r="K938" s="4">
        <v>46118</v>
      </c>
    </row>
    <row r="939" spans="1:11" s="3" customFormat="1" ht="15">
      <c r="A939" s="3">
        <v>2026</v>
      </c>
      <c r="B939" s="4">
        <v>46023</v>
      </c>
      <c r="C939" s="4">
        <v>46203</v>
      </c>
      <c r="D939" s="10" t="s">
        <v>1117</v>
      </c>
      <c r="E939" s="4">
        <v>45755</v>
      </c>
      <c r="G939" s="3" t="s">
        <v>1106</v>
      </c>
      <c r="H939" s="8" t="s">
        <v>1118</v>
      </c>
      <c r="I939" s="13">
        <v>1141.45</v>
      </c>
      <c r="J939" s="3" t="s">
        <v>41</v>
      </c>
      <c r="K939" s="4">
        <v>46118</v>
      </c>
    </row>
    <row r="940" spans="1:11" s="3" customFormat="1" ht="15">
      <c r="A940" s="3">
        <v>2026</v>
      </c>
      <c r="B940" s="4">
        <v>46023</v>
      </c>
      <c r="C940" s="4">
        <v>46203</v>
      </c>
      <c r="D940" s="10" t="s">
        <v>1119</v>
      </c>
      <c r="E940" s="4">
        <v>45667</v>
      </c>
      <c r="G940" s="3" t="s">
        <v>1106</v>
      </c>
      <c r="H940" s="8" t="s">
        <v>1120</v>
      </c>
      <c r="I940" s="13">
        <v>2300</v>
      </c>
      <c r="J940" s="3" t="s">
        <v>41</v>
      </c>
      <c r="K940" s="4">
        <v>46118</v>
      </c>
    </row>
    <row r="941" spans="1:11" s="3" customFormat="1" ht="15">
      <c r="A941" s="3">
        <v>2026</v>
      </c>
      <c r="B941" s="4">
        <v>46023</v>
      </c>
      <c r="C941" s="4">
        <v>46203</v>
      </c>
      <c r="D941" s="10" t="s">
        <v>1121</v>
      </c>
      <c r="E941" s="4">
        <v>45741</v>
      </c>
      <c r="G941" s="3" t="s">
        <v>1106</v>
      </c>
      <c r="H941" s="8" t="s">
        <v>1122</v>
      </c>
      <c r="I941" s="13">
        <v>2855.71</v>
      </c>
      <c r="J941" s="3" t="s">
        <v>41</v>
      </c>
      <c r="K941" s="4">
        <v>46118</v>
      </c>
    </row>
    <row r="942" spans="1:11" s="3" customFormat="1" ht="15">
      <c r="A942" s="3">
        <v>2026</v>
      </c>
      <c r="B942" s="4">
        <v>46023</v>
      </c>
      <c r="C942" s="4">
        <v>46203</v>
      </c>
      <c r="D942" s="10" t="s">
        <v>1123</v>
      </c>
      <c r="E942" s="4">
        <v>45702</v>
      </c>
      <c r="G942" s="3" t="s">
        <v>1106</v>
      </c>
      <c r="H942" s="8" t="s">
        <v>1124</v>
      </c>
      <c r="I942" s="13">
        <v>3428.57</v>
      </c>
      <c r="J942" s="3" t="s">
        <v>41</v>
      </c>
      <c r="K942" s="4">
        <v>46118</v>
      </c>
    </row>
    <row r="943" spans="1:11" s="3" customFormat="1" ht="15">
      <c r="A943" s="3">
        <v>2026</v>
      </c>
      <c r="B943" s="4">
        <v>46023</v>
      </c>
      <c r="C943" s="4">
        <v>46203</v>
      </c>
      <c r="D943" s="10" t="s">
        <v>1125</v>
      </c>
      <c r="E943" s="4">
        <v>45827</v>
      </c>
      <c r="G943" s="3" t="s">
        <v>1106</v>
      </c>
      <c r="H943" s="8" t="s">
        <v>1126</v>
      </c>
      <c r="I943" s="13">
        <v>11775</v>
      </c>
      <c r="J943" s="3" t="s">
        <v>41</v>
      </c>
      <c r="K943" s="4">
        <v>46118</v>
      </c>
    </row>
    <row r="944" spans="1:11" s="3" customFormat="1" ht="15">
      <c r="A944" s="3">
        <v>2026</v>
      </c>
      <c r="B944" s="4">
        <v>46023</v>
      </c>
      <c r="C944" s="4">
        <v>46203</v>
      </c>
      <c r="D944" s="9" t="s">
        <v>1127</v>
      </c>
      <c r="E944" s="4">
        <v>45874</v>
      </c>
      <c r="G944" s="3" t="s">
        <v>1106</v>
      </c>
      <c r="H944" s="8" t="s">
        <v>1128</v>
      </c>
      <c r="I944" s="13">
        <v>5359.2</v>
      </c>
      <c r="J944" s="3" t="s">
        <v>41</v>
      </c>
      <c r="K944" s="4">
        <v>46118</v>
      </c>
    </row>
    <row r="945" spans="1:11" s="3" customFormat="1" ht="15">
      <c r="A945" s="3">
        <v>2026</v>
      </c>
      <c r="B945" s="4">
        <v>46023</v>
      </c>
      <c r="C945" s="4">
        <v>46203</v>
      </c>
      <c r="D945" s="9" t="s">
        <v>1129</v>
      </c>
      <c r="E945" s="4">
        <v>45877</v>
      </c>
      <c r="G945" s="3" t="s">
        <v>1106</v>
      </c>
      <c r="H945" s="8" t="s">
        <v>1130</v>
      </c>
      <c r="I945" s="13">
        <v>5931.7760000000007</v>
      </c>
      <c r="J945" s="3" t="s">
        <v>41</v>
      </c>
      <c r="K945" s="4">
        <v>46118</v>
      </c>
    </row>
    <row r="946" spans="1:11" s="3" customFormat="1" ht="15">
      <c r="A946" s="3">
        <v>2026</v>
      </c>
      <c r="B946" s="4">
        <v>46023</v>
      </c>
      <c r="C946" s="4">
        <v>46203</v>
      </c>
      <c r="D946" s="9" t="s">
        <v>1131</v>
      </c>
      <c r="E946" s="4">
        <v>45891</v>
      </c>
      <c r="G946" s="3" t="s">
        <v>1106</v>
      </c>
      <c r="H946" s="8" t="s">
        <v>1132</v>
      </c>
      <c r="I946" s="13">
        <v>69600</v>
      </c>
      <c r="J946" s="3" t="s">
        <v>41</v>
      </c>
      <c r="K946" s="4">
        <v>46118</v>
      </c>
    </row>
    <row r="947" spans="1:11" s="3" customFormat="1" ht="15">
      <c r="A947" s="3">
        <v>2026</v>
      </c>
      <c r="B947" s="4">
        <v>46023</v>
      </c>
      <c r="C947" s="4">
        <v>46203</v>
      </c>
      <c r="D947" s="9" t="s">
        <v>1133</v>
      </c>
      <c r="E947" s="4">
        <v>45891</v>
      </c>
      <c r="G947" s="3" t="s">
        <v>1106</v>
      </c>
      <c r="H947" s="8" t="s">
        <v>1134</v>
      </c>
      <c r="I947" s="13">
        <v>69600</v>
      </c>
      <c r="J947" s="3" t="s">
        <v>41</v>
      </c>
      <c r="K947" s="4">
        <v>46118</v>
      </c>
    </row>
    <row r="948" spans="1:11" s="3" customFormat="1" ht="15">
      <c r="A948" s="3">
        <v>2026</v>
      </c>
      <c r="B948" s="4">
        <v>46023</v>
      </c>
      <c r="C948" s="4">
        <v>46203</v>
      </c>
      <c r="D948" s="9" t="s">
        <v>1135</v>
      </c>
      <c r="E948" s="4">
        <v>45891</v>
      </c>
      <c r="G948" s="3" t="s">
        <v>1106</v>
      </c>
      <c r="H948" s="8" t="s">
        <v>1136</v>
      </c>
      <c r="I948" s="13">
        <v>69600</v>
      </c>
      <c r="J948" s="3" t="s">
        <v>41</v>
      </c>
      <c r="K948" s="4">
        <v>46118</v>
      </c>
    </row>
    <row r="949" spans="1:11" s="3" customFormat="1" ht="15">
      <c r="A949" s="3">
        <v>2026</v>
      </c>
      <c r="B949" s="4">
        <v>46023</v>
      </c>
      <c r="C949" s="4">
        <v>46203</v>
      </c>
      <c r="D949" s="9" t="s">
        <v>1137</v>
      </c>
      <c r="E949" s="4">
        <v>45891</v>
      </c>
      <c r="G949" s="3" t="s">
        <v>1106</v>
      </c>
      <c r="H949" s="8" t="s">
        <v>1138</v>
      </c>
      <c r="I949" s="13">
        <v>69600</v>
      </c>
      <c r="J949" s="3" t="s">
        <v>41</v>
      </c>
      <c r="K949" s="4">
        <v>46118</v>
      </c>
    </row>
    <row r="950" spans="1:11" s="3" customFormat="1" ht="15">
      <c r="A950" s="3">
        <v>2026</v>
      </c>
      <c r="B950" s="4">
        <v>46023</v>
      </c>
      <c r="C950" s="4">
        <v>46203</v>
      </c>
      <c r="D950" s="9" t="s">
        <v>1139</v>
      </c>
      <c r="E950" s="4">
        <v>45929</v>
      </c>
      <c r="G950" s="3" t="s">
        <v>1106</v>
      </c>
      <c r="H950" s="8" t="s">
        <v>1140</v>
      </c>
      <c r="I950" s="13">
        <v>8182.9799994799996</v>
      </c>
      <c r="J950" s="3" t="s">
        <v>41</v>
      </c>
      <c r="K950" s="4">
        <v>46118</v>
      </c>
    </row>
    <row r="951" spans="1:11" s="3" customFormat="1" ht="15">
      <c r="A951" s="3">
        <v>2026</v>
      </c>
      <c r="B951" s="4">
        <v>46023</v>
      </c>
      <c r="C951" s="4">
        <v>46203</v>
      </c>
      <c r="D951" s="9" t="s">
        <v>1141</v>
      </c>
      <c r="E951" s="4">
        <v>45945</v>
      </c>
      <c r="G951" s="3" t="s">
        <v>1106</v>
      </c>
      <c r="H951" s="8" t="s">
        <v>1142</v>
      </c>
      <c r="I951" s="13">
        <v>22034.2</v>
      </c>
      <c r="J951" s="3" t="s">
        <v>41</v>
      </c>
      <c r="K951" s="4">
        <v>46118</v>
      </c>
    </row>
    <row r="952" spans="1:11" s="3" customFormat="1" ht="28.5">
      <c r="A952" s="3">
        <v>2026</v>
      </c>
      <c r="B952" s="4">
        <v>46023</v>
      </c>
      <c r="C952" s="4">
        <v>46203</v>
      </c>
      <c r="D952" s="9" t="s">
        <v>1207</v>
      </c>
      <c r="E952" s="4">
        <v>45950</v>
      </c>
      <c r="G952" s="3" t="s">
        <v>1106</v>
      </c>
      <c r="H952" s="8" t="s">
        <v>1143</v>
      </c>
      <c r="I952" s="13">
        <v>2900</v>
      </c>
      <c r="J952" s="3" t="s">
        <v>41</v>
      </c>
      <c r="K952" s="4">
        <v>46118</v>
      </c>
    </row>
    <row r="953" spans="1:11" s="3" customFormat="1" ht="15">
      <c r="A953" s="3">
        <v>2026</v>
      </c>
      <c r="B953" s="4">
        <v>46023</v>
      </c>
      <c r="C953" s="4">
        <v>46203</v>
      </c>
      <c r="D953" s="9" t="s">
        <v>1144</v>
      </c>
      <c r="E953" s="4">
        <v>45951</v>
      </c>
      <c r="G953" s="3" t="s">
        <v>1106</v>
      </c>
      <c r="H953" s="8" t="s">
        <v>1145</v>
      </c>
      <c r="I953" s="13">
        <v>4060</v>
      </c>
      <c r="J953" s="3" t="s">
        <v>41</v>
      </c>
      <c r="K953" s="4">
        <v>46118</v>
      </c>
    </row>
    <row r="954" spans="1:11" s="3" customFormat="1" ht="28.5">
      <c r="A954" s="3">
        <v>2026</v>
      </c>
      <c r="B954" s="4">
        <v>46023</v>
      </c>
      <c r="C954" s="4">
        <v>46203</v>
      </c>
      <c r="D954" s="9" t="s">
        <v>1146</v>
      </c>
      <c r="E954" s="4">
        <v>45951</v>
      </c>
      <c r="G954" s="3" t="s">
        <v>1106</v>
      </c>
      <c r="H954" s="8" t="s">
        <v>1147</v>
      </c>
      <c r="I954" s="13">
        <v>13920</v>
      </c>
      <c r="J954" s="3" t="s">
        <v>41</v>
      </c>
      <c r="K954" s="4">
        <v>46118</v>
      </c>
    </row>
    <row r="955" spans="1:11" s="3" customFormat="1" ht="28.5">
      <c r="A955" s="3">
        <v>2026</v>
      </c>
      <c r="B955" s="4">
        <v>46023</v>
      </c>
      <c r="C955" s="4">
        <v>46203</v>
      </c>
      <c r="D955" s="9" t="s">
        <v>1148</v>
      </c>
      <c r="E955" s="4">
        <v>45951</v>
      </c>
      <c r="G955" s="3" t="s">
        <v>1106</v>
      </c>
      <c r="H955" s="8" t="s">
        <v>1149</v>
      </c>
      <c r="I955" s="13">
        <v>17400</v>
      </c>
      <c r="J955" s="3" t="s">
        <v>41</v>
      </c>
      <c r="K955" s="4">
        <v>46118</v>
      </c>
    </row>
    <row r="956" spans="1:11" s="3" customFormat="1" ht="15">
      <c r="A956" s="3">
        <v>2026</v>
      </c>
      <c r="B956" s="4">
        <v>46023</v>
      </c>
      <c r="C956" s="4">
        <v>46203</v>
      </c>
      <c r="D956" s="9" t="s">
        <v>1208</v>
      </c>
      <c r="E956" s="4">
        <v>45953</v>
      </c>
      <c r="G956" s="3" t="s">
        <v>1106</v>
      </c>
      <c r="H956" s="8" t="s">
        <v>1150</v>
      </c>
      <c r="I956" s="13">
        <f>7447.98+42199.99</f>
        <v>49647.97</v>
      </c>
      <c r="J956" s="3" t="s">
        <v>41</v>
      </c>
      <c r="K956" s="4">
        <v>46118</v>
      </c>
    </row>
    <row r="957" spans="1:11" s="3" customFormat="1" ht="15">
      <c r="A957" s="3">
        <v>2026</v>
      </c>
      <c r="B957" s="4">
        <v>46023</v>
      </c>
      <c r="C957" s="4">
        <v>46203</v>
      </c>
      <c r="D957" s="9" t="s">
        <v>1151</v>
      </c>
      <c r="E957" s="4">
        <v>45973</v>
      </c>
      <c r="G957" s="3" t="s">
        <v>1106</v>
      </c>
      <c r="H957" s="8" t="s">
        <v>1152</v>
      </c>
      <c r="I957" s="13">
        <v>3246.6659999999997</v>
      </c>
      <c r="J957" s="3" t="s">
        <v>41</v>
      </c>
      <c r="K957" s="4">
        <v>46118</v>
      </c>
    </row>
    <row r="958" spans="1:11" s="3" customFormat="1" ht="15">
      <c r="A958" s="3">
        <v>2026</v>
      </c>
      <c r="B958" s="4">
        <v>46023</v>
      </c>
      <c r="C958" s="4">
        <v>46203</v>
      </c>
      <c r="D958" s="9" t="s">
        <v>1153</v>
      </c>
      <c r="E958" s="4">
        <v>45980</v>
      </c>
      <c r="G958" s="3" t="s">
        <v>1106</v>
      </c>
      <c r="H958" s="8" t="s">
        <v>1154</v>
      </c>
      <c r="I958" s="13">
        <v>2071.52</v>
      </c>
      <c r="J958" s="3" t="s">
        <v>41</v>
      </c>
      <c r="K958" s="4">
        <v>46118</v>
      </c>
    </row>
    <row r="959" spans="1:11" s="3" customFormat="1" ht="15">
      <c r="A959" s="3">
        <v>2026</v>
      </c>
      <c r="B959" s="4">
        <v>46023</v>
      </c>
      <c r="C959" s="4">
        <v>46203</v>
      </c>
      <c r="D959" s="9" t="s">
        <v>1155</v>
      </c>
      <c r="E959" s="4">
        <v>46002</v>
      </c>
      <c r="G959" s="3" t="s">
        <v>1106</v>
      </c>
      <c r="H959" s="8" t="s">
        <v>1156</v>
      </c>
      <c r="I959" s="13">
        <v>2566.79</v>
      </c>
      <c r="J959" s="3" t="s">
        <v>41</v>
      </c>
      <c r="K959" s="4">
        <v>46118</v>
      </c>
    </row>
    <row r="960" spans="1:11" s="3" customFormat="1">
      <c r="A960" s="3">
        <v>2026</v>
      </c>
      <c r="B960" s="4">
        <v>46023</v>
      </c>
      <c r="C960" s="4">
        <v>46203</v>
      </c>
      <c r="D960" s="3" t="s">
        <v>1220</v>
      </c>
      <c r="E960" s="4">
        <v>46036</v>
      </c>
      <c r="G960" s="3" t="s">
        <v>1106</v>
      </c>
      <c r="H960" s="8" t="s">
        <v>1227</v>
      </c>
      <c r="I960" s="14">
        <v>14634</v>
      </c>
      <c r="J960" s="3" t="s">
        <v>41</v>
      </c>
      <c r="K960" s="4">
        <v>46118</v>
      </c>
    </row>
    <row r="961" spans="1:11" s="3" customFormat="1">
      <c r="A961" s="3">
        <v>2026</v>
      </c>
      <c r="B961" s="4">
        <v>46023</v>
      </c>
      <c r="C961" s="4">
        <v>46203</v>
      </c>
      <c r="D961" s="3" t="s">
        <v>1221</v>
      </c>
      <c r="E961" s="4">
        <v>46038</v>
      </c>
      <c r="G961" s="3" t="s">
        <v>1106</v>
      </c>
      <c r="H961" s="8" t="s">
        <v>1228</v>
      </c>
      <c r="I961" s="14">
        <v>8123</v>
      </c>
      <c r="J961" s="3" t="s">
        <v>41</v>
      </c>
      <c r="K961" s="4">
        <v>46118</v>
      </c>
    </row>
    <row r="962" spans="1:11" s="3" customFormat="1">
      <c r="A962" s="3">
        <v>2026</v>
      </c>
      <c r="B962" s="4">
        <v>46023</v>
      </c>
      <c r="C962" s="4">
        <v>46203</v>
      </c>
      <c r="D962" s="3" t="s">
        <v>1221</v>
      </c>
      <c r="E962" s="4">
        <v>46044</v>
      </c>
      <c r="G962" s="3" t="s">
        <v>1106</v>
      </c>
      <c r="H962" s="8" t="s">
        <v>1229</v>
      </c>
      <c r="I962" s="14">
        <v>8066</v>
      </c>
      <c r="J962" s="3" t="s">
        <v>41</v>
      </c>
      <c r="K962" s="4">
        <v>46118</v>
      </c>
    </row>
    <row r="963" spans="1:11" s="3" customFormat="1">
      <c r="A963" s="3">
        <v>2026</v>
      </c>
      <c r="B963" s="4">
        <v>46023</v>
      </c>
      <c r="C963" s="4">
        <v>46203</v>
      </c>
      <c r="D963" s="3" t="s">
        <v>1222</v>
      </c>
      <c r="E963" s="4">
        <v>46044</v>
      </c>
      <c r="G963" s="3" t="s">
        <v>1106</v>
      </c>
      <c r="H963" s="8" t="s">
        <v>1230</v>
      </c>
      <c r="I963" s="14">
        <v>1986</v>
      </c>
      <c r="J963" s="3" t="s">
        <v>41</v>
      </c>
      <c r="K963" s="4">
        <v>46118</v>
      </c>
    </row>
    <row r="964" spans="1:11" s="3" customFormat="1">
      <c r="A964" s="3">
        <v>2026</v>
      </c>
      <c r="B964" s="4">
        <v>46023</v>
      </c>
      <c r="C964" s="4">
        <v>46203</v>
      </c>
      <c r="D964" s="3" t="s">
        <v>1223</v>
      </c>
      <c r="E964" s="4">
        <v>46048</v>
      </c>
      <c r="G964" s="3" t="s">
        <v>1106</v>
      </c>
      <c r="H964" s="8" t="s">
        <v>1231</v>
      </c>
      <c r="I964" s="14">
        <v>6999</v>
      </c>
      <c r="J964" s="3" t="s">
        <v>41</v>
      </c>
      <c r="K964" s="4">
        <v>46118</v>
      </c>
    </row>
    <row r="965" spans="1:11" s="3" customFormat="1">
      <c r="A965" s="3">
        <v>2026</v>
      </c>
      <c r="B965" s="4">
        <v>46023</v>
      </c>
      <c r="C965" s="4">
        <v>46203</v>
      </c>
      <c r="D965" s="9" t="s">
        <v>1224</v>
      </c>
      <c r="E965" s="4">
        <v>46057</v>
      </c>
      <c r="G965" s="3" t="s">
        <v>1106</v>
      </c>
      <c r="H965" s="8" t="s">
        <v>1232</v>
      </c>
      <c r="I965" s="14">
        <v>269900</v>
      </c>
      <c r="J965" s="3" t="s">
        <v>41</v>
      </c>
      <c r="K965" s="4">
        <v>46118</v>
      </c>
    </row>
    <row r="966" spans="1:11" s="3" customFormat="1">
      <c r="A966" s="3">
        <v>2026</v>
      </c>
      <c r="B966" s="4">
        <v>46023</v>
      </c>
      <c r="C966" s="4">
        <v>46203</v>
      </c>
      <c r="D966" s="3" t="s">
        <v>1225</v>
      </c>
      <c r="E966" s="4">
        <v>46085</v>
      </c>
      <c r="G966" s="3" t="s">
        <v>1106</v>
      </c>
      <c r="H966" s="8" t="s">
        <v>1233</v>
      </c>
      <c r="I966" s="14">
        <v>8717.4</v>
      </c>
      <c r="J966" s="3" t="s">
        <v>41</v>
      </c>
      <c r="K966" s="4">
        <v>46118</v>
      </c>
    </row>
    <row r="967" spans="1:11" s="3" customFormat="1">
      <c r="A967" s="3">
        <v>2026</v>
      </c>
      <c r="B967" s="4">
        <v>46023</v>
      </c>
      <c r="C967" s="4">
        <v>46203</v>
      </c>
      <c r="D967" s="3" t="s">
        <v>1226</v>
      </c>
      <c r="E967" s="4">
        <v>46090</v>
      </c>
      <c r="G967" s="3" t="s">
        <v>1106</v>
      </c>
      <c r="H967" s="8" t="s">
        <v>1234</v>
      </c>
      <c r="I967" s="14">
        <v>9190</v>
      </c>
      <c r="J967" s="3" t="s">
        <v>41</v>
      </c>
      <c r="K967" s="4">
        <v>46118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2026-04-06T19:15:43Z</dcterms:created>
  <dcterms:modified xsi:type="dcterms:W3CDTF">2026-04-29T17:53:55Z</dcterms:modified>
</cp:coreProperties>
</file>